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ЗамДирАХР\Desktop\"/>
    </mc:Choice>
  </mc:AlternateContent>
  <bookViews>
    <workbookView xWindow="0" yWindow="0" windowWidth="28800" windowHeight="12345"/>
  </bookViews>
  <sheets>
    <sheet name="стр.1_4 " sheetId="1" r:id="rId1"/>
    <sheet name="стр.5_6" sheetId="2" r:id="rId2"/>
    <sheet name="прил " sheetId="4" r:id="rId3"/>
    <sheet name="прилл" sheetId="5" r:id="rId4"/>
  </sheets>
  <definedNames>
    <definedName name="TABLE" localSheetId="0">'стр.1_4 '!#REF!</definedName>
    <definedName name="TABLE" localSheetId="1">стр.5_6!#REF!</definedName>
    <definedName name="TABLE_2" localSheetId="0">'стр.1_4 '!#REF!</definedName>
    <definedName name="TABLE_2" localSheetId="1">стр.5_6!#REF!</definedName>
    <definedName name="_xlnm.Print_Titles" localSheetId="0">'стр.1_4 '!$27:$30</definedName>
    <definedName name="_xlnm.Print_Titles" localSheetId="1">стр.5_6!$3:$6</definedName>
    <definedName name="_xlnm.Print_Area" localSheetId="0">'стр.1_4 '!$A$1:$FG$111</definedName>
    <definedName name="_xlnm.Print_Area" localSheetId="1">стр.5_6!$A$1:$GF$61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M84" i="1" l="1"/>
  <c r="FM98" i="1"/>
  <c r="FJ100" i="1" l="1"/>
  <c r="FJ38" i="1"/>
  <c r="FJ98" i="1" l="1"/>
  <c r="FM40" i="1" l="1"/>
  <c r="FM67" i="1"/>
  <c r="FM63" i="1"/>
  <c r="FK63" i="1" l="1"/>
  <c r="FK67" i="1"/>
  <c r="FM100" i="1" l="1"/>
  <c r="FK98" i="1" l="1"/>
  <c r="FK84" i="1"/>
  <c r="FL98" i="1" l="1"/>
  <c r="FL46" i="1"/>
  <c r="D16" i="5" l="1"/>
  <c r="F125" i="4"/>
  <c r="H43" i="5" l="1"/>
  <c r="DH107" i="1" l="1"/>
  <c r="H34" i="5" l="1"/>
  <c r="H33" i="5"/>
  <c r="F118" i="4"/>
  <c r="DH34" i="1"/>
  <c r="DH40" i="1"/>
  <c r="DH35" i="1" l="1"/>
  <c r="F85" i="4" l="1"/>
  <c r="D61" i="5" l="1"/>
  <c r="H59" i="5"/>
  <c r="G59" i="5"/>
  <c r="F59" i="5"/>
  <c r="E59" i="5"/>
  <c r="D59" i="5"/>
  <c r="G43" i="5"/>
  <c r="F43" i="5"/>
  <c r="E43" i="5"/>
  <c r="D43" i="5"/>
  <c r="G35" i="5"/>
  <c r="F35" i="5"/>
  <c r="E35" i="5"/>
  <c r="D35" i="5"/>
  <c r="F124" i="4"/>
  <c r="F128" i="4" s="1"/>
  <c r="F117" i="4"/>
  <c r="F116" i="4"/>
  <c r="F115" i="4"/>
  <c r="F114" i="4"/>
  <c r="F113" i="4"/>
  <c r="F112" i="4"/>
  <c r="F111" i="4"/>
  <c r="F110" i="4"/>
  <c r="F109" i="4"/>
  <c r="F108" i="4"/>
  <c r="F107" i="4"/>
  <c r="F106" i="4"/>
  <c r="F98" i="4"/>
  <c r="F100" i="4" s="1"/>
  <c r="E85" i="4"/>
  <c r="F84" i="4"/>
  <c r="F83" i="4"/>
  <c r="F82" i="4"/>
  <c r="F81" i="4"/>
  <c r="F80" i="4"/>
  <c r="F78" i="4"/>
  <c r="F77" i="4"/>
  <c r="F76" i="4"/>
  <c r="F75" i="4"/>
  <c r="F74" i="4"/>
  <c r="F73" i="4"/>
  <c r="F72" i="4"/>
  <c r="F70" i="4"/>
  <c r="H54" i="4"/>
  <c r="H56" i="4" s="1"/>
  <c r="H48" i="4"/>
  <c r="F28" i="4"/>
  <c r="D28" i="4"/>
  <c r="F23" i="4"/>
  <c r="D23" i="4"/>
  <c r="F15" i="4"/>
  <c r="D15" i="4"/>
  <c r="F86" i="4" l="1"/>
  <c r="D131" i="4" s="1"/>
  <c r="FV98" i="1" l="1"/>
  <c r="FJ67" i="1" l="1"/>
  <c r="FJ63" i="1"/>
  <c r="DU109" i="1" l="1"/>
  <c r="EH109" i="1"/>
  <c r="DU72" i="1" l="1"/>
  <c r="EH72" i="1"/>
  <c r="DH72" i="1"/>
  <c r="DH85" i="1" l="1"/>
  <c r="FV113" i="1" l="1"/>
  <c r="FV116" i="1" s="1"/>
  <c r="FX113" i="1"/>
  <c r="FX116" i="1" s="1"/>
  <c r="FY113" i="1"/>
  <c r="FY116" i="1" s="1"/>
  <c r="FW113" i="1" l="1"/>
  <c r="FW116" i="1" s="1"/>
  <c r="DH46" i="1"/>
  <c r="DH109" i="1" l="1"/>
  <c r="FX24" i="1"/>
  <c r="FV25" i="1" l="1"/>
  <c r="DH100" i="1"/>
  <c r="DH82" i="1"/>
  <c r="DH83" i="1"/>
  <c r="DH38" i="1" l="1"/>
  <c r="EG30" i="2" l="1"/>
  <c r="DH98" i="1" l="1"/>
  <c r="DH67" i="1"/>
  <c r="EH35" i="1" l="1"/>
  <c r="EH34" i="1" s="1"/>
  <c r="DU35" i="1"/>
  <c r="DU34" i="1" s="1"/>
  <c r="EH107" i="1" l="1"/>
  <c r="DU107" i="1"/>
  <c r="DH63" i="1" l="1"/>
  <c r="FG17" i="2" l="1"/>
  <c r="ET17" i="2"/>
  <c r="EH105" i="1" l="1"/>
  <c r="DU105" i="1"/>
  <c r="DH105" i="1"/>
  <c r="DH84" i="1" l="1"/>
  <c r="DH78" i="1"/>
  <c r="DH81" i="1" l="1"/>
  <c r="DU38" i="1"/>
  <c r="DH94" i="1" l="1"/>
  <c r="DH58" i="1" l="1"/>
  <c r="FM26" i="1"/>
  <c r="DH45" i="1" l="1"/>
  <c r="EG20" i="2" l="1"/>
  <c r="DH80" i="1" l="1"/>
  <c r="DH64" i="1" l="1"/>
  <c r="DU85" i="1" l="1"/>
  <c r="EH85" i="1"/>
  <c r="EG10" i="2" l="1"/>
  <c r="EG17" i="2" l="1"/>
  <c r="EG16" i="2" s="1"/>
  <c r="EH46" i="1"/>
  <c r="DU46" i="1"/>
  <c r="DU100" i="1" l="1"/>
  <c r="EH100" i="1"/>
  <c r="FG30" i="2" l="1"/>
  <c r="ET30" i="2"/>
  <c r="FG20" i="2"/>
  <c r="ET20" i="2"/>
  <c r="EH40" i="1" l="1"/>
  <c r="EH98" i="1" l="1"/>
  <c r="DU98" i="1"/>
  <c r="EH84" i="1"/>
  <c r="DU84" i="1"/>
  <c r="EH83" i="1"/>
  <c r="DU83" i="1"/>
  <c r="EH82" i="1"/>
  <c r="DU82" i="1"/>
  <c r="EH76" i="1"/>
  <c r="DU76" i="1"/>
  <c r="DH76" i="1"/>
  <c r="EH67" i="1"/>
  <c r="DU67" i="1"/>
  <c r="EH64" i="1"/>
  <c r="DU64" i="1"/>
  <c r="EH63" i="1"/>
  <c r="DU63" i="1"/>
  <c r="EH51" i="1"/>
  <c r="DU51" i="1"/>
  <c r="DH51" i="1"/>
  <c r="DU40" i="1"/>
  <c r="EH38" i="1"/>
  <c r="DH37" i="1" l="1"/>
  <c r="DH50" i="1"/>
  <c r="FT35" i="2" l="1"/>
  <c r="ET29" i="2"/>
  <c r="FG29" i="2"/>
  <c r="EG29" i="2"/>
  <c r="ET39" i="2" l="1"/>
  <c r="FG39" i="2"/>
  <c r="FT39" i="2"/>
  <c r="EG39" i="2"/>
  <c r="FT34" i="2"/>
  <c r="ET16" i="2"/>
  <c r="FG16" i="2"/>
  <c r="FT16" i="2"/>
  <c r="ET19" i="2"/>
  <c r="FG19" i="2"/>
  <c r="FT19" i="2"/>
  <c r="ET26" i="2"/>
  <c r="FG26" i="2"/>
  <c r="FT26" i="2"/>
  <c r="EG26" i="2"/>
  <c r="EG19" i="2"/>
  <c r="EU101" i="1"/>
  <c r="DH66" i="1"/>
  <c r="DH62" i="1" s="1"/>
  <c r="DU101" i="1"/>
  <c r="DU95" i="1" s="1"/>
  <c r="EH101" i="1"/>
  <c r="EH95" i="1" s="1"/>
  <c r="DH101" i="1"/>
  <c r="DH95" i="1" s="1"/>
  <c r="DU93" i="1"/>
  <c r="EH93" i="1"/>
  <c r="DH93" i="1"/>
  <c r="DU81" i="1"/>
  <c r="EH81" i="1"/>
  <c r="DU75" i="1"/>
  <c r="DU74" i="1" s="1"/>
  <c r="EH75" i="1"/>
  <c r="EH74" i="1" s="1"/>
  <c r="DH75" i="1"/>
  <c r="DH74" i="1" s="1"/>
  <c r="DU66" i="1"/>
  <c r="EH66" i="1"/>
  <c r="DU58" i="1"/>
  <c r="EH58" i="1"/>
  <c r="EU58" i="1"/>
  <c r="DU54" i="1"/>
  <c r="EH54" i="1"/>
  <c r="EU54" i="1"/>
  <c r="DU50" i="1"/>
  <c r="EH50" i="1"/>
  <c r="EU50" i="1"/>
  <c r="DU42" i="1"/>
  <c r="EH42" i="1"/>
  <c r="EU42" i="1"/>
  <c r="DU45" i="1"/>
  <c r="EH45" i="1"/>
  <c r="EU45" i="1"/>
  <c r="DH42" i="1"/>
  <c r="DH33" i="1" s="1"/>
  <c r="DU37" i="1"/>
  <c r="EH37" i="1"/>
  <c r="EU37" i="1"/>
  <c r="EU34" i="1"/>
  <c r="EU95" i="1" l="1"/>
  <c r="EU61" i="1" s="1"/>
  <c r="EG15" i="2"/>
  <c r="DH61" i="1"/>
  <c r="FG15" i="2"/>
  <c r="ET15" i="2"/>
  <c r="EU33" i="1"/>
  <c r="DU62" i="1"/>
  <c r="DU61" i="1" s="1"/>
  <c r="DU33" i="1"/>
  <c r="EH62" i="1"/>
  <c r="EH61" i="1" s="1"/>
  <c r="FT15" i="2"/>
  <c r="FT7" i="2" s="1"/>
  <c r="EH33" i="1"/>
  <c r="FK26" i="1" l="1"/>
  <c r="DI26" i="1"/>
  <c r="FJ26" i="1"/>
  <c r="ET7" i="2"/>
  <c r="ET35" i="2"/>
  <c r="ET34" i="2" s="1"/>
  <c r="FG7" i="2"/>
  <c r="FG35" i="2"/>
  <c r="FG34" i="2" s="1"/>
  <c r="EG7" i="2"/>
  <c r="EG35" i="2"/>
  <c r="EG34" i="2" s="1"/>
</calcChain>
</file>

<file path=xl/comments1.xml><?xml version="1.0" encoding="utf-8"?>
<comments xmlns="http://schemas.openxmlformats.org/spreadsheetml/2006/main">
  <authors>
    <author>User</author>
    <author>Синельникова ИН</author>
  </authors>
  <commentList>
    <comment ref="O22" authorId="0" shapeId="0">
      <text>
        <r>
          <rPr>
            <sz val="9"/>
            <color indexed="81"/>
            <rFont val="Tahoma"/>
            <family val="2"/>
            <charset val="204"/>
          </rPr>
          <t>Полное наименование учреждения</t>
        </r>
      </text>
    </comment>
    <comment ref="DH38" authorId="1" shapeId="0">
      <text>
        <r>
          <rPr>
            <sz val="9"/>
            <color indexed="81"/>
            <rFont val="Tahoma"/>
            <family val="2"/>
            <charset val="204"/>
          </rPr>
          <t>Отражается объем утвержденных лимитов субсидии на выполнение муниципального задания на указанный год за счет бюджета Одинцовского городского округа и бюджета Московской области</t>
        </r>
      </text>
    </comment>
    <comment ref="C63" authorId="1" shapeId="0">
      <text/>
    </comment>
  </commentList>
</comments>
</file>

<file path=xl/sharedStrings.xml><?xml version="1.0" encoding="utf-8"?>
<sst xmlns="http://schemas.openxmlformats.org/spreadsheetml/2006/main" count="739" uniqueCount="504">
  <si>
    <t>(подпись)</t>
  </si>
  <si>
    <t>(расшифровка подписи)</t>
  </si>
  <si>
    <t>"</t>
  </si>
  <si>
    <t xml:space="preserve"> г.</t>
  </si>
  <si>
    <t>Коды</t>
  </si>
  <si>
    <t>от "</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</si>
  <si>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</si>
  <si>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</si>
  <si>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</si>
  <si>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</si>
  <si>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</si>
  <si>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</si>
  <si>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</si>
  <si>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</si>
  <si>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</si>
  <si>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</si>
  <si>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Наименование показателя</t>
  </si>
  <si>
    <t>Код строки</t>
  </si>
  <si>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</si>
  <si>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</si>
  <si>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</si>
  <si>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</si>
  <si>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</si>
  <si>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</si>
  <si>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</si>
  <si>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</si>
  <si>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</si>
  <si>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</si>
  <si>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</si>
  <si>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</si>
  <si>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</si>
  <si>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</si>
  <si>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0001</t>
  </si>
  <si>
    <t>х</t>
  </si>
  <si>
    <t>0002</t>
  </si>
  <si>
    <t>Доходы, всего:</t>
  </si>
  <si>
    <t>1000</t>
  </si>
  <si>
    <t>1100</t>
  </si>
  <si>
    <t>120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</si>
  <si>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</si>
  <si>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</si>
  <si>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</si>
  <si>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</si>
  <si>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</si>
  <si>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</si>
  <si>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</si>
  <si>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безвозмездные денежные поступления, всего</t>
  </si>
  <si>
    <t>1400</t>
  </si>
  <si>
    <t>150</t>
  </si>
  <si>
    <t>прочие доходы, всего</t>
  </si>
  <si>
    <t>1500</t>
  </si>
  <si>
    <t>в том числе:</t>
  </si>
  <si>
    <t>целевые субсидии</t>
  </si>
  <si>
    <t>субсидии на осуществление капитальных вложений</t>
  </si>
  <si>
    <t>доходы от операций с активами, всего</t>
  </si>
  <si>
    <t>1900</t>
  </si>
  <si>
    <t>1980</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</si>
  <si>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</si>
  <si>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</si>
  <si>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</si>
  <si>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</si>
  <si>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</si>
  <si>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</si>
  <si>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</si>
  <si>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</si>
  <si>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</si>
  <si>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</si>
  <si>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</si>
  <si>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</si>
  <si>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</si>
  <si>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</si>
  <si>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</si>
  <si>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</si>
  <si>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</si>
  <si>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</si>
  <si>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</si>
  <si>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</si>
  <si>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</si>
  <si>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</si>
  <si>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</si>
  <si>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</si>
  <si>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</si>
  <si>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</si>
  <si>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</si>
  <si>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</si>
  <si>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</si>
  <si>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</si>
  <si>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</si>
  <si>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</si>
  <si>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</si>
  <si>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</si>
  <si>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</si>
  <si>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</si>
  <si>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</si>
  <si>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</si>
  <si>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</si>
  <si>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</si>
  <si>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</si>
  <si>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</si>
  <si>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</si>
  <si>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</si>
  <si>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</si>
  <si>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</si>
  <si>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</si>
  <si>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</si>
  <si>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</si>
  <si>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</si>
  <si>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</si>
  <si>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</si>
  <si>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</si>
  <si>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</si>
  <si>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</si>
  <si>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</si>
  <si>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</si>
  <si>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</si>
  <si>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</si>
  <si>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</si>
  <si>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</si>
  <si>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</si>
  <si>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</si>
  <si>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t>3000</t>
  </si>
  <si>
    <t>100</t>
  </si>
  <si>
    <t>3010</t>
  </si>
  <si>
    <t>3020</t>
  </si>
  <si>
    <t>3030</t>
  </si>
  <si>
    <t>4000</t>
  </si>
  <si>
    <t>из них:
возврат в бюджет средств субсидии</t>
  </si>
  <si>
    <t>4010</t>
  </si>
  <si>
    <t>610</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</si>
  <si>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</si>
  <si>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</si>
  <si>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</si>
  <si>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</si>
  <si>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</si>
  <si>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</si>
  <si>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</si>
  <si>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</si>
  <si>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</si>
  <si>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</si>
  <si>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</si>
  <si>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</si>
  <si>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</si>
  <si>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</si>
  <si>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</si>
  <si>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</si>
  <si>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</si>
  <si>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</si>
  <si>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</si>
  <si>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</si>
  <si>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</si>
  <si>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</si>
  <si>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</si>
  <si>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</si>
  <si>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</si>
  <si>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</si>
  <si>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26300</t>
  </si>
  <si>
    <t>1.4</t>
  </si>
  <si>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</si>
  <si>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</si>
  <si>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</si>
  <si>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</si>
  <si>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</si>
  <si>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</si>
  <si>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</si>
  <si>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</si>
  <si>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</si>
  <si>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</si>
  <si>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</si>
  <si>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</si>
  <si>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</si>
  <si>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</si>
  <si>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</si>
  <si>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</si>
  <si>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</si>
  <si>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</si>
  <si>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</si>
  <si>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</si>
  <si>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</si>
  <si>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</si>
  <si>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</si>
  <si>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</si>
  <si>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</si>
  <si>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</si>
  <si>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</si>
  <si>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</si>
  <si>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</si>
  <si>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</si>
  <si>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</si>
  <si>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</si>
  <si>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</si>
  <si>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</si>
  <si>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</si>
  <si>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</si>
  <si>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</si>
  <si>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</si>
  <si>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</si>
  <si>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</si>
  <si>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</si>
  <si>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</si>
  <si>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</si>
  <si>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</si>
  <si>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</si>
  <si>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</si>
  <si>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</si>
  <si>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</si>
  <si>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</si>
  <si>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</si>
  <si>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</si>
  <si>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лица, утверждающего документ)</t>
  </si>
  <si>
    <t xml:space="preserve">Раздел 1. Поступления и выплаты учреждения </t>
  </si>
  <si>
    <t>в том числе:
доходы от собственности, всего</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</si>
  <si>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</si>
  <si>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</si>
  <si>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</si>
  <si>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</si>
  <si>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1310</t>
  </si>
  <si>
    <t>из них:
увеличение остатков денежных средств за счет возврата дебиторской задолженности прошлых лет</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</si>
  <si>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</si>
  <si>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</si>
  <si>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</si>
  <si>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</si>
  <si>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</si>
  <si>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</si>
  <si>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</si>
  <si>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</si>
  <si>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</si>
  <si>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</si>
  <si>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</si>
  <si>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</si>
  <si>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</si>
  <si>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</si>
  <si>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из них:
пособия, компенсации и иные социальные выплаты гражданам, кроме публичных нормативных обязательств</t>
  </si>
  <si>
    <t>2211</t>
  </si>
  <si>
    <t>321</t>
  </si>
  <si>
    <t>2240</t>
  </si>
  <si>
    <t>360</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</si>
  <si>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</si>
  <si>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</si>
  <si>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</si>
  <si>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</si>
  <si>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</si>
  <si>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</si>
  <si>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</si>
  <si>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</si>
  <si>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</si>
  <si>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</si>
  <si>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 xml:space="preserve">Остаток средств на начало текущего финансового года </t>
  </si>
  <si>
    <t xml:space="preserve">Остаток средств на конец текущего финансового года </t>
  </si>
  <si>
    <t xml:space="preserve">Код по бюджетной классификации Российской Федерации </t>
  </si>
  <si>
    <t xml:space="preserve">Аналитический код </t>
  </si>
  <si>
    <t xml:space="preserve">прочие поступления, всего </t>
  </si>
  <si>
    <t xml:space="preserve">расходы на закупку товаров, работ, услуг, всего </t>
  </si>
  <si>
    <t xml:space="preserve">Выплаты, уменьшающие доход, всего </t>
  </si>
  <si>
    <t xml:space="preserve">в том числе:
налог на прибыль </t>
  </si>
  <si>
    <t xml:space="preserve">налог на добавленную стоимость </t>
  </si>
  <si>
    <t xml:space="preserve">прочие налоги, уменьшающие доход </t>
  </si>
  <si>
    <t xml:space="preserve">Прочие выплаты, всего </t>
  </si>
  <si>
    <t xml:space="preserve">Раздел 2. Сведения по выплатам на закупки товаров, работ, услуг </t>
  </si>
  <si>
    <t xml:space="preserve">Выплаты на закупку товаров, работ, услуг, всего </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</si>
  <si>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</si>
  <si>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</si>
  <si>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</si>
  <si>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</si>
  <si>
    <t xml:space="preserve">в соответствии с Федеральным законом № 223-ФЗ </t>
  </si>
  <si>
    <t xml:space="preserve">за счет субсидий, предоставляемых на осуществление капитальных вложений </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</si>
  <si>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</si>
  <si>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Управление образования Администрации Одинцовского городского округа Московской области</t>
  </si>
  <si>
    <t>1230</t>
  </si>
  <si>
    <t>22</t>
  </si>
  <si>
    <t>Целевые</t>
  </si>
  <si>
    <t>Платные</t>
  </si>
  <si>
    <t>2023 год</t>
  </si>
  <si>
    <t>Муниципальное задание, местный бюджет</t>
  </si>
  <si>
    <t>Муниципальное задание, область</t>
  </si>
  <si>
    <t>Муниципальное задание местный бюджет</t>
  </si>
  <si>
    <t>23</t>
  </si>
  <si>
    <t>247</t>
  </si>
  <si>
    <t>1410</t>
  </si>
  <si>
    <t>закупку энергетических ресурсов</t>
  </si>
  <si>
    <t>613</t>
  </si>
  <si>
    <t>гранты, предоставляемые автономным учреждениям</t>
  </si>
  <si>
    <t>623</t>
  </si>
  <si>
    <t>634</t>
  </si>
  <si>
    <t>1.3.1</t>
  </si>
  <si>
    <t>26310</t>
  </si>
  <si>
    <t>26310.1</t>
  </si>
  <si>
    <t>1.3.2</t>
  </si>
  <si>
    <t>в соответствии с Федеральным законом №223-ФЗ</t>
  </si>
  <si>
    <t>26320</t>
  </si>
  <si>
    <t>26421.1</t>
  </si>
  <si>
    <t>26430.1</t>
  </si>
  <si>
    <t>26451.1</t>
  </si>
  <si>
    <t>гранты, предоставляемые другим организациям и физическим лицам</t>
  </si>
  <si>
    <t>2440</t>
  </si>
  <si>
    <t>2450</t>
  </si>
  <si>
    <t>2460</t>
  </si>
  <si>
    <t>Зам.директора по АХР</t>
  </si>
  <si>
    <t>24</t>
  </si>
  <si>
    <t>2024 год</t>
  </si>
  <si>
    <t>383</t>
  </si>
  <si>
    <t>503201001</t>
  </si>
  <si>
    <t>25</t>
  </si>
  <si>
    <t>2025 год</t>
  </si>
  <si>
    <t xml:space="preserve">Начальник Управления образования Администрации Одинцовского городского округа </t>
  </si>
  <si>
    <t>О.А.Ткачева</t>
  </si>
  <si>
    <t>остатки 2022 года</t>
  </si>
  <si>
    <t>056</t>
  </si>
  <si>
    <t>к приказу Управления образования</t>
  </si>
  <si>
    <t>Утверждаю</t>
  </si>
  <si>
    <t>(на 20</t>
  </si>
  <si>
    <t>г. и плановый период 20</t>
  </si>
  <si>
    <t>и 20</t>
  </si>
  <si>
    <r>
      <t xml:space="preserve"> годов </t>
    </r>
    <r>
      <rPr>
        <b/>
        <sz val="9"/>
        <rFont val="Times New Roman"/>
        <family val="1"/>
        <charset val="204"/>
      </rPr>
      <t>)</t>
    </r>
  </si>
  <si>
    <t>Уточненный план финансово-хозяйственной деятельности на 20</t>
  </si>
  <si>
    <t>от приносящей доход деятельности</t>
  </si>
  <si>
    <t>1430</t>
  </si>
  <si>
    <t>1420</t>
  </si>
  <si>
    <t>гранты, гранты в форме субсидий, пожертвования, иные безвозмездные перечисления от физичиских и юридических лиц, в том числе иностранных организаций</t>
  </si>
  <si>
    <t>180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</si>
  <si>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</si>
  <si>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</si>
  <si>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</si>
  <si>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</si>
  <si>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</si>
  <si>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гранты, предоставляемые иным некоммерческим организациям                                                                                (за исключением бюджетных и автономных учреждений)</t>
  </si>
  <si>
    <t>2640</t>
  </si>
  <si>
    <t>246</t>
  </si>
  <si>
    <t>закупку товаров, работ, услуг в целях создания, развития, эксплуатации и вывода их эксплуатации государственных информационных систем</t>
  </si>
  <si>
    <t>2660</t>
  </si>
  <si>
    <t>2700</t>
  </si>
  <si>
    <t>2710</t>
  </si>
  <si>
    <t>2720</t>
  </si>
  <si>
    <t>2800</t>
  </si>
  <si>
    <t>880</t>
  </si>
  <si>
    <t xml:space="preserve"> специальные расходы</t>
  </si>
  <si>
    <t xml:space="preserve"> из них                                                                                                                                                        гранты, предоставляемые бюджетным учреждениям           </t>
  </si>
  <si>
    <t>возврат ссуд, кредитов (заимствований)</t>
  </si>
  <si>
    <t>4060</t>
  </si>
  <si>
    <t>4.1</t>
  </si>
  <si>
    <t xml:space="preserve"> х</t>
  </si>
  <si>
    <t>Уникальный код  2)</t>
  </si>
  <si>
    <t>Код по бюджетной классификации Российской Федерации  1)</t>
  </si>
  <si>
    <t>4.2</t>
  </si>
  <si>
    <t>в том числе                                                                                                                                        в соответствии с Федеральным законом №44-ФЗ</t>
  </si>
  <si>
    <r>
      <t xml:space="preserve">из них </t>
    </r>
    <r>
      <rPr>
        <vertAlign val="superscript"/>
        <sz val="8"/>
        <rFont val="Times New Roman"/>
        <family val="1"/>
        <charset val="204"/>
      </rPr>
      <t>1)</t>
    </r>
  </si>
  <si>
    <t>из них 2)</t>
  </si>
  <si>
    <t>26310.2</t>
  </si>
  <si>
    <t>26430.2</t>
  </si>
  <si>
    <t>26451</t>
  </si>
  <si>
    <t>26451.2</t>
  </si>
  <si>
    <t>26520</t>
  </si>
  <si>
    <t>26530</t>
  </si>
  <si>
    <t>26620</t>
  </si>
  <si>
    <t>26630</t>
  </si>
  <si>
    <t>Директора МБОУ Одинцовская гимназия № 14</t>
  </si>
  <si>
    <t xml:space="preserve">                      И.Ю.Канарский </t>
  </si>
  <si>
    <t>463Е58730</t>
  </si>
  <si>
    <t>5032057489</t>
  </si>
  <si>
    <t>Муниципальное бюджетное общеобразовательное учреждение Одинцовская гимназия № 14</t>
  </si>
  <si>
    <t>В.В. Худойбердина</t>
  </si>
  <si>
    <t xml:space="preserve">   +7977 119 35 99</t>
  </si>
  <si>
    <t>Расчеты (обоснования) плановых показателей по выплатам к плану финансово-хозяйственной деятельности</t>
  </si>
  <si>
    <t>муниципального учреждения МБОУ Одинцовская гимназия № 14</t>
  </si>
  <si>
    <t>на _20223 год и плановый период 2024-2025 годов.</t>
  </si>
  <si>
    <t>1. Расчеты (обоснования) выплат персоналу (строка 2100):</t>
  </si>
  <si>
    <r>
      <t xml:space="preserve">Код видов расходов </t>
    </r>
    <r>
      <rPr>
        <b/>
        <u/>
        <sz val="14"/>
        <rFont val="Times New Roman"/>
        <family val="1"/>
        <charset val="204"/>
      </rPr>
      <t>111, 119</t>
    </r>
  </si>
  <si>
    <r>
      <t xml:space="preserve">Источник финансового обеспечения </t>
    </r>
    <r>
      <rPr>
        <b/>
        <u/>
        <sz val="14"/>
        <rFont val="Times New Roman"/>
        <family val="1"/>
        <charset val="204"/>
      </rPr>
      <t>Бюджет Московской области</t>
    </r>
  </si>
  <si>
    <t>1.Расчеты (обоснования) расходов на оплату труда и страховые взносы на обязательное страхование в Пенсионный фонд РФ, в Фонд социального страхования РФ, в Федеральный фонд обязательного медицинского страхования</t>
  </si>
  <si>
    <t xml:space="preserve">  </t>
  </si>
  <si>
    <t>№ п/п</t>
  </si>
  <si>
    <t>должность, группа должнеостей</t>
  </si>
  <si>
    <t>Годовой фонд оплаты труда в соответствии с утвержденными нормативами финансового обеспечения в год, руб</t>
  </si>
  <si>
    <t>Начисления на оплату труда (30.2% от ФОТ), руб</t>
  </si>
  <si>
    <t>Работники учреждения, финансируемые за счет бюджета Московской области</t>
  </si>
  <si>
    <t>ИТОГО</t>
  </si>
  <si>
    <r>
      <t xml:space="preserve">Вид расходов </t>
    </r>
    <r>
      <rPr>
        <b/>
        <u/>
        <sz val="14"/>
        <rFont val="Times New Roman"/>
        <family val="1"/>
        <charset val="204"/>
      </rPr>
      <t>111, 112, 119</t>
    </r>
  </si>
  <si>
    <r>
      <t xml:space="preserve">Источник финансового обеспечени </t>
    </r>
    <r>
      <rPr>
        <b/>
        <u/>
        <sz val="14"/>
        <rFont val="Times New Roman"/>
        <family val="1"/>
        <charset val="204"/>
      </rPr>
      <t>Бюджет муниципального Одинцовского района</t>
    </r>
  </si>
  <si>
    <t>Годовой фонд оплаты труда в соответствии с тарификацией на 01.09.2017, руб</t>
  </si>
  <si>
    <t>Работники учреждения, финансируемые за счет бюджета Одинцовского муниципального округа</t>
  </si>
  <si>
    <t>2.Расчеты (обоснования) выплат персоналу по уходу за ребенком</t>
  </si>
  <si>
    <t>Наименование расходов</t>
  </si>
  <si>
    <t>Численность работников, получающих пособие</t>
  </si>
  <si>
    <t>Сумма , руб</t>
  </si>
  <si>
    <t>Выплаты пособия по уходу за ребенком по достижению 3-х лет</t>
  </si>
  <si>
    <r>
      <t xml:space="preserve">Вид расходов </t>
    </r>
    <r>
      <rPr>
        <u/>
        <sz val="14"/>
        <color theme="1"/>
        <rFont val="Times New Roman"/>
        <family val="1"/>
        <charset val="204"/>
      </rPr>
      <t>112</t>
    </r>
  </si>
  <si>
    <t>3. Расчет (обоснование) выплат персоналу при направлении в служебные командировки:</t>
  </si>
  <si>
    <t>Средний размер выплаты на одного работника на одну поездку, руб.</t>
  </si>
  <si>
    <t>Количество работников, чел.</t>
  </si>
  <si>
    <t>Среднее количество поездок в год на 1 работника</t>
  </si>
  <si>
    <t>Сумма, руб. (гр.3 * гр.4 * гр.5)</t>
  </si>
  <si>
    <t>4  Расчет (обоснование) затрат на коммунальные услуги:</t>
  </si>
  <si>
    <t>4.1. Водоснабжение и водоотведение (вид расходов 244):</t>
  </si>
  <si>
    <t>Единица имзмерения объема потребления коммунальных услуг</t>
  </si>
  <si>
    <t>Размер потребления ресурсов</t>
  </si>
  <si>
    <t xml:space="preserve">Тариф (с учетом НДС), руб. </t>
  </si>
  <si>
    <t>Индексация, %</t>
  </si>
  <si>
    <t>Сумма, руб.</t>
  </si>
  <si>
    <t>Холодное водоснабжение</t>
  </si>
  <si>
    <t>м3</t>
  </si>
  <si>
    <t>Горячее водоснабжение</t>
  </si>
  <si>
    <t>Вывоз ТБО</t>
  </si>
  <si>
    <t>4.2. Закупка энергетических ресурсов (вид расходов 247):</t>
  </si>
  <si>
    <t>Теплоснабжение</t>
  </si>
  <si>
    <t>гкал</t>
  </si>
  <si>
    <t>Электроснабжение</t>
  </si>
  <si>
    <t>квт</t>
  </si>
  <si>
    <t>Газ</t>
  </si>
  <si>
    <t>5. Расчет (обоснование) расходов на оплату услуг связи:</t>
  </si>
  <si>
    <t>Количество платежей в год</t>
  </si>
  <si>
    <t>Стоимость в месяц, руб.</t>
  </si>
  <si>
    <t>Сумма, руб. (гр.3 * гр.4 )</t>
  </si>
  <si>
    <t>Оплата услуг связи (телефон)</t>
  </si>
  <si>
    <t>6. Расчет (обоснование) расходов на содержание объектов  движимого и недвижимого имущества (на приобретение прочих работ и услуг на оказание государственной услуги):</t>
  </si>
  <si>
    <t>Объект</t>
  </si>
  <si>
    <t>Количество обслуживаний в год</t>
  </si>
  <si>
    <t>Сумма, руб. (гр.3 * гр.4)</t>
  </si>
  <si>
    <t>Заправка картриджей</t>
  </si>
  <si>
    <t>Дератизационные, дезинфекционные и дезинсекционные работы</t>
  </si>
  <si>
    <t>ТО и ремонт оборудования бассейна, очистка воды, в.т. ч. очистка воды в подвале</t>
  </si>
  <si>
    <t>Обслуживание лифтов, технологическое освидетельствование лифтов</t>
  </si>
  <si>
    <t>Настройка пианино</t>
  </si>
  <si>
    <t>Лабораторные исследования воды в бассейне, песка в песочнице, продуктов питания</t>
  </si>
  <si>
    <t>ТО систем теплых полов</t>
  </si>
  <si>
    <t>ТО звонковых систем</t>
  </si>
  <si>
    <t>ТО систем водомера, ТО систем очистки воды</t>
  </si>
  <si>
    <t>обслуживание вычислительной техники</t>
  </si>
  <si>
    <t>поверка весов</t>
  </si>
  <si>
    <t>апс+стрелец</t>
  </si>
  <si>
    <t>обслужиание ктс</t>
  </si>
  <si>
    <t>перезарядка огнетушителей</t>
  </si>
  <si>
    <t>огнезащитная обработка штор</t>
  </si>
  <si>
    <t>обслуживание домофон</t>
  </si>
  <si>
    <t>прочие услуги (поверка приборов, сертификация пожарных лестнц и тд, очиска крыш)</t>
  </si>
  <si>
    <t>7. Расчет (обоснование) расходов на оплату прочих работ, услуг:</t>
  </si>
  <si>
    <t>Количество договоров</t>
  </si>
  <si>
    <t>Стоимость услуги, руб</t>
  </si>
  <si>
    <t>утилизация ламп</t>
  </si>
  <si>
    <t>аттестация работников</t>
  </si>
  <si>
    <t>услуги по изготовлению аттестатов</t>
  </si>
  <si>
    <t>услуги медосмотра</t>
  </si>
  <si>
    <t>услуги гигиенич аттестации</t>
  </si>
  <si>
    <t>обработка клещей</t>
  </si>
  <si>
    <t>прочие ТРУ</t>
  </si>
  <si>
    <t>Итого</t>
  </si>
  <si>
    <t>8. Расчет (обоснование) затрат на приобретение материальных запасов:</t>
  </si>
  <si>
    <t>Средняя стоимость, руб.</t>
  </si>
  <si>
    <t>Количество</t>
  </si>
  <si>
    <t>Сумма в год, руб. (гр.3 * гр.4)</t>
  </si>
  <si>
    <t xml:space="preserve">Доместос </t>
  </si>
  <si>
    <t>антисептик 5 л</t>
  </si>
  <si>
    <t>бумага а4</t>
  </si>
  <si>
    <t>туалетная бумага</t>
  </si>
  <si>
    <t>полотенца бумажные</t>
  </si>
  <si>
    <t>мыло 5л</t>
  </si>
  <si>
    <t>средство для мытья пола 5л</t>
  </si>
  <si>
    <t xml:space="preserve">ручка шариковая </t>
  </si>
  <si>
    <t xml:space="preserve">карандаш </t>
  </si>
  <si>
    <t>светильники</t>
  </si>
  <si>
    <t>9.  Расчет (обоснование) затрат целевых средств</t>
  </si>
  <si>
    <t>игры и игрушки , учебники</t>
  </si>
  <si>
    <t>прочие целевые закупки  ТРУ</t>
  </si>
  <si>
    <t>Приобретение компьтеров, ремонт лестниц</t>
  </si>
  <si>
    <t>налоги 851,853</t>
  </si>
  <si>
    <t xml:space="preserve">Итого по расходу </t>
  </si>
  <si>
    <t>Исполнитель:  __________________________________________________________________________</t>
  </si>
  <si>
    <t>Худойбердина В.В</t>
  </si>
  <si>
    <t>Приложение</t>
  </si>
  <si>
    <t>от 19.01.2021 №53</t>
  </si>
  <si>
    <t>Расчеты (обоснования) плановых показателей по поступлениям к плану финансово-хозяйственной деятельности</t>
  </si>
  <si>
    <t>1. Расчеты (обоснования) поступлений субсидий на финансовое обеспечение выполнения муниципального задания (строка 1210):</t>
  </si>
  <si>
    <t>формируются учреждением на основании информации, полученной от Органа Администрации</t>
  </si>
  <si>
    <t>за счет бюджета публично-правового образования</t>
  </si>
  <si>
    <t>2. Расчеты (обоснования) поступлений субсидий, предоставляемых в соответствии с абзацем вторым пункта 1 статьи 78.1 Бюджетного кодекса Российской Федерации (строка 1410):</t>
  </si>
  <si>
    <t>3. Расчеты (обоснования) поступлений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(строка 1520):</t>
  </si>
  <si>
    <t>4. Расчеты (обоснования) поступлений грантов в форме субсидий, в том числе предоставляемых по результатам конкурсов (строка 1520):</t>
  </si>
  <si>
    <t>5. Расчеты (обоснования) поступлений от оказания учреждением услуг (выполнения работ), относящихся в соответствии с уставом учреждения к его основным видам деятельности, предоставление которых для физических и юридических лиц осуществляется на платной основе, а также поступлений от иной приносящей доход деятельности (строка 1230):</t>
  </si>
  <si>
    <t xml:space="preserve">платные услуги </t>
  </si>
  <si>
    <t>Расчет доходов от иной приносящей доход деятельности осуществляется с учетом стоимости услуг по одному договору, среднего количества указанных поступлений за последние три года и их размера, а также иных прогнозных показателей в зависимости от их вида:</t>
  </si>
  <si>
    <t>1 квартал</t>
  </si>
  <si>
    <t>2 квартал</t>
  </si>
  <si>
    <t>3 квартал</t>
  </si>
  <si>
    <t>4 квартал</t>
  </si>
  <si>
    <t>Итого год</t>
  </si>
  <si>
    <t xml:space="preserve">Заработная плата 211 </t>
  </si>
  <si>
    <t xml:space="preserve">Начисления на заработную плату </t>
  </si>
  <si>
    <t>Коммунальные услуги</t>
  </si>
  <si>
    <t>Укрепление материально-технической базы</t>
  </si>
  <si>
    <t>6. Расчеты (обоснования) поступлений по доходам от использования собственности (в том числе доходы в виде арендной платы) (строка 1110):</t>
  </si>
  <si>
    <t>Поступления от аренды</t>
  </si>
  <si>
    <t>Поступления от пеней, штрафов</t>
  </si>
  <si>
    <t>7. Расчеты (обоснования) поступлений по доходам в виде штрафов, возмещения ущерба (в том числе включая штрафы, пени и неустойки за нарушение условий контрактов (договоров)                                   (строка 1300):</t>
  </si>
  <si>
    <t>учреждение рассчитывает при наличии решения суда, исполнительного документа, решения о возврате суммы излишне уплаченного налога, принятого налоговым органом, решения страховой организации о выплате страхового возмещения при наступлении страхового случая осуществляется в размере, определенном указанными решениями</t>
  </si>
  <si>
    <t>8. Расчеты (обоснования) поступлений по доходам в виде безвозмездных денежных поступлений (в том числе грантов, пожертвований) (строка 1400):</t>
  </si>
  <si>
    <t>учреждение рассчитывает при наличии полученных предварительных платежей (авансов) по договорам (контрактам, соглашениям)</t>
  </si>
  <si>
    <t>9. Расчеты (обоснования) поступлений по доходам от операций с активами (в том числе доходы от реализации неиспользуемого имущества, утиля, невозвратной тары, лома черных и цветных металлов, вторсырье) (строка 1900):</t>
  </si>
  <si>
    <t xml:space="preserve">                                                                                   </t>
  </si>
  <si>
    <t xml:space="preserve">Поступления от операций с активами </t>
  </si>
  <si>
    <t>Итого:</t>
  </si>
  <si>
    <t>Зам по АХР</t>
  </si>
  <si>
    <t>Худойбердина В.В.</t>
  </si>
  <si>
    <t xml:space="preserve">                                                                Подпись                                                                    ФИО                                </t>
  </si>
  <si>
    <t>мая</t>
  </si>
  <si>
    <t>18</t>
  </si>
  <si>
    <t>18.05.2023г.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</si>
</sst>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52" x14ac:knownFonts="1">
    <font>
      <sz val="10"/>
      <name val="Arial Cyr"/>
      <charset val="204"/>
    </font>
    <font>
      <sz val="7"/>
      <name val="Times New Roman"/>
      <family val="1"/>
      <charset val="204"/>
    </font>
    <font>
      <sz val="8"/>
      <name val="Times New Roman"/>
      <family val="1"/>
      <charset val="204"/>
    </font>
    <font>
      <sz val="6"/>
      <name val="Times New Roman"/>
      <family val="1"/>
      <charset val="204"/>
    </font>
    <font>
      <b/>
      <sz val="9"/>
      <name val="Times New Roman"/>
      <family val="1"/>
      <charset val="204"/>
    </font>
    <font>
      <b/>
      <sz val="8"/>
      <name val="Times New Roman"/>
      <family val="1"/>
      <charset val="204"/>
    </font>
    <font>
      <sz val="7"/>
      <color indexed="9"/>
      <name val="Times New Roman"/>
      <family val="1"/>
      <charset val="204"/>
    </font>
    <font>
      <vertAlign val="superscript"/>
      <sz val="7"/>
      <name val="Times New Roman"/>
      <family val="1"/>
      <charset val="204"/>
    </font>
    <font>
      <sz val="9"/>
      <color indexed="81"/>
      <name val="Tahoma"/>
      <family val="2"/>
      <charset val="204"/>
    </font>
    <font>
      <sz val="8"/>
      <color theme="1"/>
      <name val="Times New Roman"/>
      <family val="1"/>
      <charset val="204"/>
    </font>
    <font>
      <vertAlign val="superscript"/>
      <sz val="8"/>
      <name val="Times New Roman"/>
      <family val="1"/>
      <charset val="204"/>
    </font>
    <font>
      <sz val="10"/>
      <name val="Arial Cyr"/>
      <charset val="204"/>
    </font>
    <font>
      <sz val="8"/>
      <color rgb="FFFF0000"/>
      <name val="Times New Roman"/>
      <family val="1"/>
      <charset val="204"/>
    </font>
    <font>
      <b/>
      <sz val="11"/>
      <color theme="1"/>
      <name val="Calibri"/>
      <family val="2"/>
      <charset val="204"/>
      <scheme val="minor"/>
    </font>
    <font>
      <b/>
      <sz val="7.5"/>
      <name val="Times New Roman"/>
      <family val="1"/>
      <charset val="204"/>
    </font>
    <font>
      <b/>
      <sz val="14"/>
      <color theme="1"/>
      <name val="Times New Roman"/>
      <family val="1"/>
      <charset val="204"/>
    </font>
    <font>
      <i/>
      <sz val="11"/>
      <color theme="1"/>
      <name val="Calibri"/>
      <family val="2"/>
      <charset val="204"/>
      <scheme val="minor"/>
    </font>
    <font>
      <sz val="14"/>
      <color theme="1"/>
      <name val="Times New Roman"/>
      <family val="1"/>
      <charset val="204"/>
    </font>
    <font>
      <sz val="11"/>
      <color theme="1"/>
      <name val="Times New Roman"/>
      <family val="1"/>
      <charset val="204"/>
    </font>
    <font>
      <b/>
      <sz val="14"/>
      <name val="Times New Roman"/>
      <family val="1"/>
      <charset val="204"/>
    </font>
    <font>
      <b/>
      <u/>
      <sz val="14"/>
      <name val="Times New Roman"/>
      <family val="1"/>
      <charset val="204"/>
    </font>
    <font>
      <b/>
      <i/>
      <sz val="11"/>
      <name val="Times New Roman"/>
      <family val="1"/>
      <charset val="204"/>
    </font>
    <font>
      <b/>
      <sz val="11"/>
      <name val="Times New Roman"/>
      <family val="1"/>
      <charset val="204"/>
    </font>
    <font>
      <b/>
      <sz val="11"/>
      <color theme="1"/>
      <name val="Times New Roman"/>
      <family val="1"/>
      <charset val="204"/>
    </font>
    <font>
      <sz val="11"/>
      <name val="Times New Roman"/>
      <family val="1"/>
      <charset val="204"/>
    </font>
    <font>
      <i/>
      <sz val="11"/>
      <name val="Times New Roman"/>
      <family val="1"/>
      <charset val="204"/>
    </font>
    <font>
      <b/>
      <sz val="11"/>
      <color rgb="FFFF0000"/>
      <name val="Times New Roman"/>
      <family val="1"/>
      <charset val="204"/>
    </font>
    <font>
      <b/>
      <sz val="9"/>
      <color rgb="FFFF0000"/>
      <name val="Times New Roman"/>
      <family val="1"/>
      <charset val="204"/>
    </font>
    <font>
      <b/>
      <i/>
      <sz val="11"/>
      <color theme="1"/>
      <name val="Times New Roman"/>
      <family val="1"/>
      <charset val="204"/>
    </font>
    <font>
      <i/>
      <sz val="11"/>
      <color theme="1"/>
      <name val="Times New Roman"/>
      <family val="1"/>
      <charset val="204"/>
    </font>
    <font>
      <u/>
      <sz val="14"/>
      <color theme="1"/>
      <name val="Times New Roman"/>
      <family val="1"/>
      <charset val="204"/>
    </font>
    <font>
      <b/>
      <i/>
      <u/>
      <sz val="13"/>
      <color theme="1"/>
      <name val="Times New Roman"/>
      <family val="1"/>
      <charset val="204"/>
    </font>
    <font>
      <sz val="10"/>
      <color theme="1"/>
      <name val="Times New Roman"/>
      <family val="1"/>
      <charset val="204"/>
    </font>
    <font>
      <i/>
      <sz val="10.5"/>
      <name val="Times New Roman"/>
      <family val="1"/>
      <charset val="204"/>
    </font>
    <font>
      <sz val="11"/>
      <color rgb="FFFF0000"/>
      <name val="Times New Roman"/>
      <family val="1"/>
      <charset val="204"/>
    </font>
    <font>
      <b/>
      <sz val="8"/>
      <color rgb="FFFF0000"/>
      <name val="Times New Roman"/>
      <family val="1"/>
      <charset val="204"/>
    </font>
    <font>
      <sz val="10.5"/>
      <color theme="1"/>
      <name val="Times New Roman"/>
      <family val="1"/>
      <charset val="204"/>
    </font>
    <font>
      <i/>
      <sz val="10.5"/>
      <color theme="1"/>
      <name val="Times New Roman"/>
      <family val="1"/>
      <charset val="204"/>
    </font>
    <font>
      <sz val="10.5"/>
      <name val="Times New Roman"/>
      <family val="1"/>
      <charset val="204"/>
    </font>
    <font>
      <b/>
      <sz val="10.5"/>
      <name val="Times New Roman"/>
      <family val="1"/>
      <charset val="204"/>
    </font>
    <font>
      <b/>
      <sz val="10.5"/>
      <color rgb="FFFF0000"/>
      <name val="Times New Roman"/>
      <family val="1"/>
      <charset val="204"/>
    </font>
    <font>
      <sz val="10"/>
      <color rgb="FFFF0000"/>
      <name val="Times New Roman"/>
      <family val="1"/>
      <charset val="204"/>
    </font>
    <font>
      <b/>
      <sz val="12"/>
      <color rgb="FFFF0000"/>
      <name val="Times New Roman"/>
      <family val="1"/>
      <charset val="204"/>
    </font>
    <font>
      <sz val="9"/>
      <color theme="1"/>
      <name val="Calibri"/>
      <family val="2"/>
      <charset val="204"/>
      <scheme val="minor"/>
    </font>
    <font>
      <sz val="12"/>
      <color theme="1"/>
      <name val="Times New Roman"/>
      <family val="1"/>
      <charset val="204"/>
    </font>
    <font>
      <sz val="9"/>
      <color theme="1"/>
      <name val="Times New Roman"/>
      <family val="1"/>
      <charset val="204"/>
    </font>
    <font>
      <sz val="14"/>
      <color theme="1"/>
      <name val="Calibri"/>
      <family val="2"/>
      <charset val="204"/>
      <scheme val="minor"/>
    </font>
    <font>
      <i/>
      <sz val="14"/>
      <color theme="1"/>
      <name val="Times New Roman"/>
      <family val="1"/>
      <charset val="204"/>
    </font>
    <font>
      <i/>
      <sz val="12"/>
      <color theme="1"/>
      <name val="Times New Roman"/>
      <family val="1"/>
      <charset val="204"/>
    </font>
    <font>
      <b/>
      <i/>
      <sz val="13"/>
      <color theme="1"/>
      <name val="Times New Roman"/>
      <family val="1"/>
      <charset val="204"/>
    </font>
    <font>
      <b/>
      <i/>
      <sz val="12"/>
      <color theme="1"/>
      <name val="Times New Roman"/>
      <family val="1"/>
      <charset val="204"/>
    </font>
    <font>
      <b/>
      <sz val="14"/>
      <color theme="1"/>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rgb="FFFDFFE5"/>
        <bgColor indexed="64"/>
      </patternFill>
    </fill>
    <fill>
      <patternFill patternType="solid">
        <fgColor rgb="FFFFFFCC"/>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
      <patternFill patternType="solid">
        <fgColor rgb="FFCCFFFF"/>
        <bgColor indexed="64"/>
      </patternFill>
    </fill>
  </fills>
  <borders count="8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44" fontId="11" fillId="0" borderId="0" applyFont="0" applyFill="0" applyBorder="0" applyAlignment="0" applyProtection="0"/>
  </cellStyleXfs>
  <cellXfs count="701">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2" fillId="0" borderId="0" xfId="0" applyNumberFormat="1" applyFont="1" applyBorder="1" applyAlignment="1">
      <alignment horizontal="righ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3" fillId="0" borderId="0" xfId="0" applyNumberFormat="1" applyFont="1" applyBorder="1" applyAlignment="1">
      <alignment horizontal="center" vertical="top"/>
    </xf>
    <xf numFmtId="0" fontId="2" fillId="0" borderId="32" xfId="0" applyNumberFormat="1" applyFont="1" applyBorder="1" applyAlignment="1">
      <alignment horizontal="left"/>
    </xf>
    <xf numFmtId="0" fontId="2" fillId="0" borderId="33" xfId="0" applyNumberFormat="1" applyFont="1" applyBorder="1" applyAlignment="1">
      <alignment horizontal="left"/>
    </xf>
    <xf numFmtId="0" fontId="2" fillId="0" borderId="34" xfId="0" applyNumberFormat="1" applyFont="1" applyBorder="1" applyAlignment="1">
      <alignment horizontal="left"/>
    </xf>
    <xf numFmtId="0" fontId="2" fillId="0" borderId="35" xfId="0" applyNumberFormat="1" applyFont="1" applyBorder="1" applyAlignment="1">
      <alignment horizontal="left"/>
    </xf>
    <xf numFmtId="0" fontId="3" fillId="0" borderId="34" xfId="0" applyNumberFormat="1" applyFont="1" applyBorder="1" applyAlignment="1">
      <alignment horizontal="center" vertical="top"/>
    </xf>
    <xf numFmtId="0" fontId="3" fillId="0" borderId="35" xfId="0" applyNumberFormat="1" applyFont="1" applyBorder="1" applyAlignment="1">
      <alignment horizontal="center" vertical="top"/>
    </xf>
    <xf numFmtId="0" fontId="2" fillId="0" borderId="40" xfId="0" applyNumberFormat="1" applyFont="1" applyBorder="1" applyAlignment="1">
      <alignment horizontal="left"/>
    </xf>
    <xf numFmtId="0" fontId="2" fillId="0" borderId="41" xfId="0" applyNumberFormat="1" applyFont="1" applyBorder="1" applyAlignment="1">
      <alignment horizontal="left"/>
    </xf>
    <xf numFmtId="0" fontId="2" fillId="0" borderId="42" xfId="0" applyNumberFormat="1" applyFont="1" applyBorder="1" applyAlignment="1">
      <alignment horizontal="left"/>
    </xf>
    <xf numFmtId="0" fontId="2" fillId="0" borderId="43" xfId="0" applyNumberFormat="1" applyFont="1" applyBorder="1" applyAlignment="1">
      <alignment horizontal="left"/>
    </xf>
    <xf numFmtId="0" fontId="4" fillId="0" borderId="0" xfId="0" applyNumberFormat="1" applyFont="1" applyBorder="1" applyAlignment="1"/>
    <xf numFmtId="49" fontId="4" fillId="0" borderId="0" xfId="0" applyNumberFormat="1" applyFont="1" applyBorder="1" applyAlignment="1"/>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left"/>
    </xf>
    <xf numFmtId="0" fontId="2" fillId="0" borderId="0" xfId="0" applyNumberFormat="1" applyFont="1" applyBorder="1" applyAlignment="1"/>
    <xf numFmtId="0" fontId="2"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horizontal="left"/>
    </xf>
    <xf numFmtId="4" fontId="2" fillId="0" borderId="0" xfId="0" applyNumberFormat="1" applyFont="1" applyBorder="1" applyAlignment="1">
      <alignment horizontal="left"/>
    </xf>
    <xf numFmtId="4" fontId="2" fillId="0" borderId="45" xfId="0" applyNumberFormat="1" applyFont="1" applyBorder="1" applyAlignment="1">
      <alignment horizontal="center" vertical="center"/>
    </xf>
    <xf numFmtId="4" fontId="2" fillId="0" borderId="51" xfId="0" applyNumberFormat="1" applyFont="1" applyBorder="1" applyAlignment="1">
      <alignment horizontal="center" vertical="center"/>
    </xf>
    <xf numFmtId="4" fontId="2" fillId="0" borderId="52" xfId="0" applyNumberFormat="1" applyFont="1" applyBorder="1" applyAlignment="1">
      <alignment horizontal="center" vertical="center"/>
    </xf>
    <xf numFmtId="4" fontId="2" fillId="0" borderId="57" xfId="0" applyNumberFormat="1" applyFont="1" applyBorder="1" applyAlignment="1">
      <alignment horizontal="center" vertical="center"/>
    </xf>
    <xf numFmtId="4" fontId="2" fillId="0" borderId="58" xfId="0" applyNumberFormat="1" applyFont="1" applyBorder="1" applyAlignment="1">
      <alignment horizontal="center" vertical="center"/>
    </xf>
    <xf numFmtId="4" fontId="2" fillId="0" borderId="59" xfId="0" applyNumberFormat="1" applyFont="1" applyBorder="1" applyAlignment="1">
      <alignment horizontal="center" vertical="center"/>
    </xf>
    <xf numFmtId="4" fontId="9" fillId="0" borderId="51" xfId="0" applyNumberFormat="1" applyFont="1" applyBorder="1" applyAlignment="1">
      <alignment horizontal="center" vertical="center"/>
    </xf>
    <xf numFmtId="4" fontId="9" fillId="0" borderId="45" xfId="0" applyNumberFormat="1" applyFont="1" applyBorder="1" applyAlignment="1">
      <alignment horizontal="center" vertical="center"/>
    </xf>
    <xf numFmtId="4" fontId="9" fillId="0" borderId="52" xfId="0" applyNumberFormat="1" applyFont="1" applyBorder="1" applyAlignment="1">
      <alignment horizontal="center" vertical="center"/>
    </xf>
    <xf numFmtId="0" fontId="4" fillId="0" borderId="0" xfId="0" applyNumberFormat="1" applyFont="1" applyBorder="1" applyAlignment="1">
      <alignment horizontal="lef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0" xfId="0" applyNumberFormat="1" applyFont="1" applyBorder="1" applyAlignment="1">
      <alignment horizontal="left"/>
    </xf>
    <xf numFmtId="0" fontId="2" fillId="0" borderId="0" xfId="0" applyNumberFormat="1" applyFont="1" applyBorder="1" applyAlignment="1">
      <alignment horizontal="left"/>
    </xf>
    <xf numFmtId="0" fontId="2" fillId="4" borderId="0" xfId="0" applyNumberFormat="1" applyFont="1" applyFill="1" applyBorder="1" applyAlignment="1">
      <alignment horizontal="left"/>
    </xf>
    <xf numFmtId="0" fontId="2" fillId="4" borderId="16" xfId="0" applyNumberFormat="1" applyFont="1" applyFill="1" applyBorder="1" applyAlignment="1">
      <alignment horizontal="center"/>
    </xf>
    <xf numFmtId="0" fontId="2" fillId="4" borderId="11" xfId="0" applyNumberFormat="1" applyFont="1" applyFill="1" applyBorder="1" applyAlignment="1">
      <alignment horizontal="center"/>
    </xf>
    <xf numFmtId="0" fontId="2" fillId="4" borderId="19" xfId="0" applyNumberFormat="1" applyFont="1" applyFill="1" applyBorder="1" applyAlignment="1">
      <alignment horizontal="center"/>
    </xf>
    <xf numFmtId="0" fontId="1" fillId="0" borderId="0" xfId="0" applyNumberFormat="1" applyFont="1" applyBorder="1" applyAlignment="1">
      <alignment horizontal="left"/>
    </xf>
    <xf numFmtId="0" fontId="2" fillId="0" borderId="0" xfId="0" applyNumberFormat="1" applyFont="1" applyFill="1" applyBorder="1" applyAlignment="1">
      <alignment horizontal="left"/>
    </xf>
    <xf numFmtId="0" fontId="4" fillId="0" borderId="0" xfId="0" applyNumberFormat="1" applyFont="1" applyBorder="1" applyAlignment="1">
      <alignment horizontal="left"/>
    </xf>
    <xf numFmtId="4" fontId="12" fillId="6" borderId="0" xfId="0" applyNumberFormat="1" applyFont="1" applyFill="1" applyBorder="1" applyAlignment="1">
      <alignment horizontal="left"/>
    </xf>
    <xf numFmtId="4" fontId="12" fillId="0" borderId="51" xfId="0" applyNumberFormat="1" applyFont="1" applyBorder="1" applyAlignment="1">
      <alignment horizontal="center" vertical="center"/>
    </xf>
    <xf numFmtId="4" fontId="12" fillId="0" borderId="45" xfId="0" applyNumberFormat="1" applyFont="1" applyBorder="1" applyAlignment="1">
      <alignment horizontal="center" vertical="center"/>
    </xf>
    <xf numFmtId="4" fontId="9" fillId="7" borderId="51" xfId="0" applyNumberFormat="1" applyFont="1" applyFill="1" applyBorder="1" applyAlignment="1">
      <alignment horizontal="center" vertical="center"/>
    </xf>
    <xf numFmtId="4" fontId="5" fillId="0" borderId="0" xfId="0" applyNumberFormat="1" applyFont="1" applyBorder="1" applyAlignment="1">
      <alignment horizontal="left"/>
    </xf>
    <xf numFmtId="4" fontId="9" fillId="7" borderId="16" xfId="0" applyNumberFormat="1" applyFont="1" applyFill="1" applyBorder="1" applyAlignment="1">
      <alignment horizontal="center" vertical="center"/>
    </xf>
    <xf numFmtId="4" fontId="9" fillId="0" borderId="12" xfId="0" applyNumberFormat="1" applyFont="1" applyBorder="1" applyAlignment="1">
      <alignment horizontal="center" vertical="center"/>
    </xf>
    <xf numFmtId="4" fontId="9" fillId="0" borderId="46" xfId="0" applyNumberFormat="1" applyFont="1" applyBorder="1" applyAlignment="1">
      <alignment horizontal="center" vertical="center"/>
    </xf>
    <xf numFmtId="4" fontId="9" fillId="0" borderId="47" xfId="0" applyNumberFormat="1" applyFont="1" applyBorder="1" applyAlignment="1">
      <alignment horizontal="center" vertical="center"/>
    </xf>
    <xf numFmtId="4" fontId="9" fillId="0" borderId="54" xfId="0" applyNumberFormat="1" applyFont="1" applyBorder="1" applyAlignment="1">
      <alignment horizontal="center" vertical="center"/>
    </xf>
    <xf numFmtId="4" fontId="9" fillId="0" borderId="56" xfId="0" applyNumberFormat="1" applyFont="1" applyBorder="1" applyAlignment="1">
      <alignment horizontal="center" vertical="center"/>
    </xf>
    <xf numFmtId="4" fontId="1" fillId="0" borderId="0" xfId="0" applyNumberFormat="1" applyFont="1" applyBorder="1" applyAlignment="1">
      <alignment horizontal="left"/>
    </xf>
    <xf numFmtId="49" fontId="2" fillId="4" borderId="11" xfId="0" applyNumberFormat="1" applyFont="1" applyFill="1" applyBorder="1" applyAlignment="1">
      <alignment horizontal="center"/>
    </xf>
    <xf numFmtId="49" fontId="2" fillId="4" borderId="19" xfId="0" applyNumberFormat="1" applyFont="1" applyFill="1" applyBorder="1" applyAlignment="1">
      <alignment horizontal="center"/>
    </xf>
    <xf numFmtId="49" fontId="2" fillId="4" borderId="16" xfId="0" applyNumberFormat="1" applyFont="1" applyFill="1" applyBorder="1" applyAlignment="1">
      <alignment horizontal="center"/>
    </xf>
    <xf numFmtId="49" fontId="2" fillId="0" borderId="11" xfId="0" applyNumberFormat="1" applyFont="1" applyBorder="1" applyAlignment="1">
      <alignment horizontal="center"/>
    </xf>
    <xf numFmtId="0" fontId="2" fillId="4" borderId="11" xfId="0" applyNumberFormat="1" applyFont="1" applyFill="1" applyBorder="1" applyAlignment="1">
      <alignment horizontal="left" wrapText="1"/>
    </xf>
    <xf numFmtId="0" fontId="2" fillId="4" borderId="12" xfId="0" applyNumberFormat="1" applyFont="1" applyFill="1" applyBorder="1" applyAlignment="1">
      <alignment horizontal="left" wrapText="1"/>
    </xf>
    <xf numFmtId="49" fontId="2" fillId="0" borderId="19" xfId="0" applyNumberFormat="1" applyFont="1" applyBorder="1" applyAlignment="1">
      <alignment horizontal="center"/>
    </xf>
    <xf numFmtId="4" fontId="2" fillId="0" borderId="11" xfId="0" applyNumberFormat="1" applyFont="1" applyBorder="1" applyAlignment="1">
      <alignment horizontal="center"/>
    </xf>
    <xf numFmtId="4" fontId="2" fillId="0" borderId="19" xfId="0" applyNumberFormat="1" applyFont="1" applyBorder="1" applyAlignment="1">
      <alignment horizontal="center"/>
    </xf>
    <xf numFmtId="0" fontId="2" fillId="0" borderId="0" xfId="0" applyNumberFormat="1" applyFont="1" applyBorder="1" applyAlignment="1">
      <alignment horizontal="left"/>
    </xf>
    <xf numFmtId="0" fontId="2" fillId="0" borderId="0" xfId="0" applyNumberFormat="1" applyFont="1" applyFill="1" applyBorder="1" applyAlignment="1">
      <alignment horizontal="right"/>
    </xf>
    <xf numFmtId="0" fontId="2" fillId="0" borderId="0" xfId="0" applyNumberFormat="1" applyFont="1" applyFill="1" applyBorder="1" applyAlignment="1">
      <alignment horizontal="left"/>
    </xf>
    <xf numFmtId="0" fontId="1" fillId="0" borderId="0" xfId="0" applyNumberFormat="1" applyFont="1" applyBorder="1" applyAlignment="1">
      <alignment horizontal="left"/>
    </xf>
    <xf numFmtId="0" fontId="3" fillId="0" borderId="0" xfId="0" applyNumberFormat="1" applyFont="1" applyBorder="1" applyAlignment="1">
      <alignment horizontal="center" vertical="top"/>
    </xf>
    <xf numFmtId="0" fontId="2" fillId="0" borderId="1" xfId="0" applyNumberFormat="1" applyFont="1" applyBorder="1" applyAlignment="1">
      <alignment horizontal="left" indent="4"/>
    </xf>
    <xf numFmtId="0" fontId="2" fillId="4" borderId="16" xfId="0" applyNumberFormat="1" applyFont="1" applyFill="1" applyBorder="1" applyAlignment="1">
      <alignment horizontal="center"/>
    </xf>
    <xf numFmtId="0" fontId="2" fillId="4" borderId="11" xfId="0" applyNumberFormat="1" applyFont="1" applyFill="1" applyBorder="1" applyAlignment="1">
      <alignment horizontal="center"/>
    </xf>
    <xf numFmtId="0" fontId="2" fillId="4" borderId="19" xfId="0" applyNumberFormat="1" applyFont="1" applyFill="1" applyBorder="1" applyAlignment="1">
      <alignment horizontal="center"/>
    </xf>
    <xf numFmtId="0" fontId="2" fillId="0" borderId="0" xfId="0" applyNumberFormat="1" applyFont="1" applyBorder="1" applyAlignment="1">
      <alignment horizontal="right"/>
    </xf>
    <xf numFmtId="49" fontId="2" fillId="2" borderId="1" xfId="0" applyNumberFormat="1" applyFont="1" applyFill="1" applyBorder="1" applyAlignment="1">
      <alignment horizontal="center"/>
    </xf>
    <xf numFmtId="49" fontId="2" fillId="0" borderId="0" xfId="0" applyNumberFormat="1" applyFont="1" applyBorder="1" applyAlignment="1">
      <alignment horizontal="center"/>
    </xf>
    <xf numFmtId="4" fontId="2" fillId="0" borderId="0" xfId="0" applyNumberFormat="1" applyFont="1" applyBorder="1" applyAlignment="1">
      <alignment horizontal="center"/>
    </xf>
    <xf numFmtId="0" fontId="1" fillId="0" borderId="0" xfId="0" applyNumberFormat="1" applyFont="1" applyFill="1" applyBorder="1" applyAlignment="1">
      <alignment vertical="top" wrapText="1"/>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49" fontId="2" fillId="2" borderId="17" xfId="0" applyNumberFormat="1" applyFont="1" applyFill="1" applyBorder="1" applyAlignment="1">
      <alignment horizontal="center"/>
    </xf>
    <xf numFmtId="49" fontId="2" fillId="2" borderId="18" xfId="0" applyNumberFormat="1" applyFont="1" applyFill="1" applyBorder="1" applyAlignment="1">
      <alignment horizontal="center"/>
    </xf>
    <xf numFmtId="4" fontId="2" fillId="2" borderId="18" xfId="0" applyNumberFormat="1" applyFont="1" applyFill="1" applyBorder="1" applyAlignment="1">
      <alignment horizontal="center"/>
    </xf>
    <xf numFmtId="4" fontId="2" fillId="2" borderId="1" xfId="0" applyNumberFormat="1" applyFont="1" applyFill="1" applyBorder="1" applyAlignment="1">
      <alignment horizontal="center"/>
    </xf>
    <xf numFmtId="4" fontId="2" fillId="2" borderId="17" xfId="0" applyNumberFormat="1" applyFont="1" applyFill="1" applyBorder="1" applyAlignment="1">
      <alignment horizontal="center"/>
    </xf>
    <xf numFmtId="4" fontId="2" fillId="0" borderId="19" xfId="0" applyNumberFormat="1" applyFont="1" applyBorder="1" applyAlignment="1">
      <alignment horizontal="center" vertical="center"/>
    </xf>
    <xf numFmtId="0" fontId="2" fillId="4" borderId="11" xfId="0" applyNumberFormat="1" applyFont="1" applyFill="1" applyBorder="1" applyAlignment="1">
      <alignment horizontal="left" wrapText="1" indent="2"/>
    </xf>
    <xf numFmtId="49" fontId="2" fillId="0" borderId="45" xfId="0" applyNumberFormat="1" applyFont="1" applyBorder="1" applyAlignment="1">
      <alignment horizontal="center"/>
    </xf>
    <xf numFmtId="4" fontId="2" fillId="0" borderId="45" xfId="0" applyNumberFormat="1" applyFont="1" applyBorder="1" applyAlignment="1">
      <alignment horizontal="center"/>
    </xf>
    <xf numFmtId="0" fontId="2" fillId="0" borderId="0" xfId="0" applyNumberFormat="1" applyFont="1" applyBorder="1" applyAlignment="1">
      <alignment horizontal="left" indent="4"/>
    </xf>
    <xf numFmtId="0" fontId="2" fillId="0" borderId="0" xfId="0" applyNumberFormat="1" applyFont="1" applyBorder="1" applyAlignment="1">
      <alignment horizontal="left"/>
    </xf>
    <xf numFmtId="0" fontId="2" fillId="2" borderId="0" xfId="0" applyNumberFormat="1" applyFont="1" applyFill="1" applyBorder="1" applyAlignment="1">
      <alignment horizontal="left"/>
    </xf>
    <xf numFmtId="4" fontId="2" fillId="2" borderId="51" xfId="0" applyNumberFormat="1" applyFont="1" applyFill="1" applyBorder="1" applyAlignment="1">
      <alignment horizontal="center" vertical="center"/>
    </xf>
    <xf numFmtId="4" fontId="2" fillId="2" borderId="45" xfId="0" applyNumberFormat="1" applyFont="1" applyFill="1" applyBorder="1" applyAlignment="1">
      <alignment horizontal="center" vertical="center"/>
    </xf>
    <xf numFmtId="4" fontId="2" fillId="2" borderId="52" xfId="0" applyNumberFormat="1" applyFont="1" applyFill="1" applyBorder="1" applyAlignment="1">
      <alignment horizontal="center" vertical="center"/>
    </xf>
    <xf numFmtId="4" fontId="2" fillId="2" borderId="0" xfId="0" applyNumberFormat="1" applyFont="1" applyFill="1" applyBorder="1" applyAlignment="1">
      <alignment horizontal="left"/>
    </xf>
    <xf numFmtId="0" fontId="0" fillId="0" borderId="0" xfId="0" applyBorder="1"/>
    <xf numFmtId="0" fontId="16" fillId="0" borderId="0" xfId="0" applyFont="1"/>
    <xf numFmtId="0" fontId="18" fillId="0" borderId="0" xfId="0" applyFont="1"/>
    <xf numFmtId="0" fontId="17" fillId="0" borderId="0" xfId="0" applyFont="1" applyAlignment="1">
      <alignment horizontal="center" wrapText="1"/>
    </xf>
    <xf numFmtId="0" fontId="13" fillId="0" borderId="0" xfId="0" applyFont="1"/>
    <xf numFmtId="0" fontId="19"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2" fillId="8" borderId="61" xfId="0" applyFont="1" applyFill="1" applyBorder="1" applyAlignment="1">
      <alignment horizontal="center"/>
    </xf>
    <xf numFmtId="0" fontId="21" fillId="8" borderId="62" xfId="0" applyFont="1" applyFill="1" applyBorder="1" applyAlignment="1">
      <alignment horizontal="center"/>
    </xf>
    <xf numFmtId="0" fontId="24" fillId="0" borderId="55" xfId="0" applyFont="1" applyBorder="1" applyAlignment="1">
      <alignment horizontal="center" vertical="center"/>
    </xf>
    <xf numFmtId="0" fontId="25" fillId="0" borderId="47" xfId="0" applyFont="1" applyBorder="1" applyAlignment="1">
      <alignment horizontal="center" vertical="center" wrapText="1"/>
    </xf>
    <xf numFmtId="4" fontId="27" fillId="0" borderId="0" xfId="0" applyNumberFormat="1" applyFont="1"/>
    <xf numFmtId="4" fontId="18" fillId="0" borderId="0" xfId="0" applyNumberFormat="1" applyFont="1"/>
    <xf numFmtId="0" fontId="23" fillId="8" borderId="61" xfId="0" applyFont="1" applyFill="1" applyBorder="1" applyAlignment="1">
      <alignment horizontal="center"/>
    </xf>
    <xf numFmtId="0" fontId="28" fillId="8" borderId="62" xfId="0" applyFont="1" applyFill="1" applyBorder="1" applyAlignment="1">
      <alignment horizontal="center"/>
    </xf>
    <xf numFmtId="0" fontId="18" fillId="0" borderId="55" xfId="0" applyFont="1" applyBorder="1" applyAlignment="1">
      <alignment horizontal="center" vertical="center"/>
    </xf>
    <xf numFmtId="0" fontId="29" fillId="0" borderId="47"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7" fillId="0" borderId="0" xfId="0" applyFont="1"/>
    <xf numFmtId="0" fontId="29" fillId="0" borderId="0" xfId="0" applyFont="1"/>
    <xf numFmtId="0" fontId="0" fillId="0" borderId="0" xfId="0" applyFont="1"/>
    <xf numFmtId="0" fontId="0" fillId="0" borderId="0" xfId="0" applyFont="1" applyBorder="1" applyAlignment="1">
      <alignment horizontal="center" vertical="center"/>
    </xf>
    <xf numFmtId="0" fontId="16" fillId="0" borderId="0" xfId="0" applyFont="1" applyBorder="1" applyAlignment="1">
      <alignment horizontal="center" vertical="center"/>
    </xf>
    <xf numFmtId="0" fontId="31" fillId="0" borderId="0" xfId="0" applyFont="1"/>
    <xf numFmtId="0" fontId="0" fillId="0" borderId="0" xfId="0" applyBorder="1" applyAlignment="1">
      <alignment horizontal="center" vertical="center"/>
    </xf>
    <xf numFmtId="0" fontId="32" fillId="0" borderId="67" xfId="0" applyFont="1" applyBorder="1" applyAlignment="1">
      <alignment horizontal="center" vertical="center"/>
    </xf>
    <xf numFmtId="0" fontId="32" fillId="0" borderId="68" xfId="0" applyFont="1" applyBorder="1" applyAlignment="1">
      <alignment horizontal="center" vertical="center"/>
    </xf>
    <xf numFmtId="0" fontId="32" fillId="0" borderId="68" xfId="0" applyFont="1" applyBorder="1" applyAlignment="1">
      <alignment horizontal="center" vertical="center" wrapText="1"/>
    </xf>
    <xf numFmtId="0" fontId="32" fillId="0" borderId="69" xfId="0" applyFont="1" applyBorder="1" applyAlignment="1">
      <alignment horizontal="center" vertical="center" wrapText="1"/>
    </xf>
    <xf numFmtId="4" fontId="9" fillId="0" borderId="0" xfId="0" applyNumberFormat="1" applyFont="1"/>
    <xf numFmtId="0" fontId="23" fillId="8" borderId="61" xfId="0" applyFont="1" applyFill="1" applyBorder="1" applyAlignment="1">
      <alignment horizontal="center" vertical="center"/>
    </xf>
    <xf numFmtId="0" fontId="23" fillId="8" borderId="62" xfId="0" applyFont="1" applyFill="1" applyBorder="1" applyAlignment="1">
      <alignment horizontal="center" vertical="center"/>
    </xf>
    <xf numFmtId="0" fontId="23" fillId="8" borderId="62" xfId="0" applyFont="1" applyFill="1" applyBorder="1" applyAlignment="1">
      <alignment horizontal="center" vertical="center" wrapText="1"/>
    </xf>
    <xf numFmtId="0" fontId="23" fillId="8" borderId="70" xfId="0" applyFont="1" applyFill="1" applyBorder="1" applyAlignment="1">
      <alignment horizontal="center" vertical="center"/>
    </xf>
    <xf numFmtId="0" fontId="18" fillId="0" borderId="71" xfId="0" applyFont="1" applyBorder="1" applyAlignment="1">
      <alignment horizontal="center" vertical="center"/>
    </xf>
    <xf numFmtId="0" fontId="33" fillId="0" borderId="72" xfId="0" applyFont="1" applyBorder="1" applyAlignment="1">
      <alignment horizontal="center" vertical="center" wrapText="1"/>
    </xf>
    <xf numFmtId="3" fontId="18" fillId="0" borderId="72" xfId="0" applyNumberFormat="1" applyFont="1" applyBorder="1" applyAlignment="1">
      <alignment horizontal="center" vertical="center" wrapText="1"/>
    </xf>
    <xf numFmtId="4" fontId="23" fillId="0" borderId="73" xfId="0" applyNumberFormat="1" applyFont="1" applyBorder="1" applyAlignment="1">
      <alignment horizontal="center" vertical="center"/>
    </xf>
    <xf numFmtId="3" fontId="23" fillId="2" borderId="62" xfId="0" applyNumberFormat="1" applyFont="1" applyFill="1" applyBorder="1" applyAlignment="1">
      <alignment horizontal="center" vertical="center" wrapText="1"/>
    </xf>
    <xf numFmtId="4" fontId="26" fillId="2" borderId="70" xfId="0" applyNumberFormat="1" applyFont="1" applyFill="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center" vertical="center" wrapText="1"/>
    </xf>
    <xf numFmtId="3" fontId="23" fillId="0" borderId="0" xfId="0" applyNumberFormat="1" applyFont="1" applyBorder="1" applyAlignment="1">
      <alignment horizontal="center" vertical="center"/>
    </xf>
    <xf numFmtId="0" fontId="18" fillId="0" borderId="0" xfId="0" applyFont="1" applyFill="1"/>
    <xf numFmtId="0" fontId="23" fillId="8" borderId="62" xfId="0" applyFont="1" applyFill="1" applyBorder="1" applyAlignment="1">
      <alignment horizontal="center"/>
    </xf>
    <xf numFmtId="3" fontId="18" fillId="0" borderId="47" xfId="0" applyNumberFormat="1" applyFont="1" applyBorder="1" applyAlignment="1">
      <alignment horizontal="center" vertical="center" wrapText="1"/>
    </xf>
    <xf numFmtId="2" fontId="18" fillId="0" borderId="47" xfId="0" applyNumberFormat="1" applyFont="1" applyBorder="1" applyAlignment="1">
      <alignment horizontal="center" vertical="center" wrapText="1"/>
    </xf>
    <xf numFmtId="0" fontId="29" fillId="0" borderId="6" xfId="0" applyFont="1" applyBorder="1" applyAlignment="1">
      <alignment horizontal="center" vertical="center" wrapText="1"/>
    </xf>
    <xf numFmtId="2" fontId="18" fillId="0" borderId="72" xfId="0" applyNumberFormat="1" applyFont="1" applyBorder="1" applyAlignment="1">
      <alignment horizontal="center" vertical="center" wrapText="1"/>
    </xf>
    <xf numFmtId="2" fontId="18" fillId="0" borderId="45" xfId="0" applyNumberFormat="1" applyFont="1" applyBorder="1" applyAlignment="1">
      <alignment horizontal="center" vertical="center" wrapText="1"/>
    </xf>
    <xf numFmtId="3" fontId="23" fillId="0" borderId="62" xfId="0" applyNumberFormat="1" applyFont="1" applyBorder="1" applyAlignment="1">
      <alignment horizontal="center" vertical="center"/>
    </xf>
    <xf numFmtId="2" fontId="23" fillId="0" borderId="62"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xf>
    <xf numFmtId="0" fontId="16" fillId="0" borderId="0" xfId="0" applyFont="1" applyBorder="1" applyAlignment="1">
      <alignment horizontal="center"/>
    </xf>
    <xf numFmtId="4" fontId="18" fillId="0" borderId="47" xfId="0" applyNumberFormat="1" applyFont="1" applyBorder="1" applyAlignment="1">
      <alignment horizontal="center" vertical="center" wrapText="1"/>
    </xf>
    <xf numFmtId="0" fontId="18" fillId="0" borderId="51" xfId="0" applyFont="1" applyBorder="1" applyAlignment="1">
      <alignment horizontal="center" vertical="center"/>
    </xf>
    <xf numFmtId="3" fontId="18" fillId="0" borderId="46" xfId="0" applyNumberFormat="1" applyFont="1" applyBorder="1" applyAlignment="1">
      <alignment horizontal="center" vertical="center" wrapText="1"/>
    </xf>
    <xf numFmtId="2" fontId="18" fillId="0" borderId="46" xfId="0" applyNumberFormat="1" applyFont="1" applyBorder="1" applyAlignment="1">
      <alignment horizontal="center" vertical="center" wrapText="1"/>
    </xf>
    <xf numFmtId="0" fontId="29" fillId="0" borderId="58" xfId="0" applyFont="1" applyBorder="1" applyAlignment="1">
      <alignment horizontal="center" vertical="center" wrapText="1"/>
    </xf>
    <xf numFmtId="3" fontId="18" fillId="0" borderId="58" xfId="0" applyNumberFormat="1" applyFont="1" applyBorder="1" applyAlignment="1">
      <alignment horizontal="center" vertical="center" wrapText="1"/>
    </xf>
    <xf numFmtId="2" fontId="18" fillId="0" borderId="58" xfId="0" applyNumberFormat="1" applyFont="1" applyBorder="1" applyAlignment="1">
      <alignment horizontal="center" vertical="center" wrapText="1"/>
    </xf>
    <xf numFmtId="4" fontId="34" fillId="0" borderId="0" xfId="0" applyNumberFormat="1" applyFont="1"/>
    <xf numFmtId="0" fontId="18" fillId="0" borderId="70" xfId="0" applyFont="1" applyBorder="1" applyAlignment="1">
      <alignment horizontal="center" vertical="center" wrapText="1"/>
    </xf>
    <xf numFmtId="2" fontId="35" fillId="0" borderId="0" xfId="0" applyNumberFormat="1" applyFont="1"/>
    <xf numFmtId="0" fontId="29" fillId="0" borderId="72" xfId="0" applyFont="1" applyBorder="1" applyAlignment="1">
      <alignment horizontal="center" vertical="center" wrapText="1"/>
    </xf>
    <xf numFmtId="3" fontId="23" fillId="0" borderId="73" xfId="0" applyNumberFormat="1" applyFont="1" applyBorder="1" applyAlignment="1">
      <alignment horizontal="center" vertical="center" wrapText="1"/>
    </xf>
    <xf numFmtId="3" fontId="26" fillId="0" borderId="70" xfId="0" applyNumberFormat="1" applyFont="1" applyBorder="1" applyAlignment="1">
      <alignment horizontal="center" vertical="center"/>
    </xf>
    <xf numFmtId="0" fontId="36" fillId="0" borderId="61" xfId="0" applyFont="1" applyBorder="1" applyAlignment="1">
      <alignment horizontal="center" vertical="center" wrapText="1"/>
    </xf>
    <xf numFmtId="0" fontId="36" fillId="0" borderId="62" xfId="0" applyFont="1" applyBorder="1" applyAlignment="1">
      <alignment horizontal="center" vertical="center" wrapText="1"/>
    </xf>
    <xf numFmtId="0" fontId="36" fillId="0" borderId="70" xfId="0" applyFont="1" applyBorder="1" applyAlignment="1">
      <alignment horizontal="center" vertical="center" wrapText="1"/>
    </xf>
    <xf numFmtId="0" fontId="23" fillId="8" borderId="64" xfId="0" applyFont="1" applyFill="1" applyBorder="1" applyAlignment="1">
      <alignment horizontal="center" vertical="center"/>
    </xf>
    <xf numFmtId="0" fontId="36" fillId="0" borderId="51" xfId="0" applyFont="1" applyBorder="1" applyAlignment="1">
      <alignment horizontal="center" vertical="center"/>
    </xf>
    <xf numFmtId="0" fontId="37" fillId="0" borderId="19" xfId="0" applyFont="1" applyBorder="1" applyAlignment="1">
      <alignment horizontal="center" vertical="center" wrapText="1"/>
    </xf>
    <xf numFmtId="0" fontId="38" fillId="0" borderId="45" xfId="0" applyFont="1" applyBorder="1" applyAlignment="1">
      <alignment horizontal="center" vertical="center"/>
    </xf>
    <xf numFmtId="3" fontId="38" fillId="0" borderId="19" xfId="0" applyNumberFormat="1" applyFont="1" applyBorder="1" applyAlignment="1">
      <alignment horizontal="center" vertical="center"/>
    </xf>
    <xf numFmtId="3" fontId="39" fillId="0" borderId="52" xfId="0" applyNumberFormat="1" applyFont="1" applyBorder="1" applyAlignment="1">
      <alignment horizontal="center" vertical="center"/>
    </xf>
    <xf numFmtId="2" fontId="32" fillId="0" borderId="0" xfId="0" applyNumberFormat="1" applyFont="1"/>
    <xf numFmtId="2" fontId="18" fillId="0" borderId="0" xfId="0" applyNumberFormat="1" applyFont="1"/>
    <xf numFmtId="0" fontId="37" fillId="0" borderId="4" xfId="0" applyFont="1" applyBorder="1" applyAlignment="1">
      <alignment horizontal="center" vertical="center" wrapText="1"/>
    </xf>
    <xf numFmtId="0" fontId="38" fillId="0" borderId="46" xfId="0" applyFont="1" applyBorder="1" applyAlignment="1">
      <alignment horizontal="center" vertical="center"/>
    </xf>
    <xf numFmtId="3" fontId="38" fillId="0" borderId="4" xfId="0" applyNumberFormat="1" applyFont="1" applyBorder="1" applyAlignment="1">
      <alignment horizontal="center" vertical="center"/>
    </xf>
    <xf numFmtId="0" fontId="36" fillId="0" borderId="53" xfId="0" applyFont="1" applyBorder="1" applyAlignment="1">
      <alignment horizontal="center" vertical="center"/>
    </xf>
    <xf numFmtId="3" fontId="39" fillId="0" borderId="54" xfId="0" applyNumberFormat="1" applyFont="1" applyBorder="1" applyAlignment="1">
      <alignment horizontal="center" vertical="center"/>
    </xf>
    <xf numFmtId="3" fontId="18" fillId="0" borderId="0" xfId="0" applyNumberFormat="1" applyFont="1"/>
    <xf numFmtId="0" fontId="37" fillId="0" borderId="22" xfId="0" applyFont="1" applyBorder="1" applyAlignment="1">
      <alignment horizontal="center" vertical="center" wrapText="1"/>
    </xf>
    <xf numFmtId="0" fontId="38" fillId="0" borderId="58" xfId="0" applyFont="1" applyBorder="1" applyAlignment="1">
      <alignment horizontal="center" vertical="center"/>
    </xf>
    <xf numFmtId="3" fontId="38" fillId="0" borderId="22" xfId="0" applyNumberFormat="1" applyFont="1" applyBorder="1" applyAlignment="1">
      <alignment horizontal="center" vertical="center"/>
    </xf>
    <xf numFmtId="3" fontId="39" fillId="0" borderId="59" xfId="0" applyNumberFormat="1" applyFont="1" applyBorder="1" applyAlignment="1">
      <alignment horizontal="center" vertical="center"/>
    </xf>
    <xf numFmtId="0" fontId="36" fillId="0" borderId="57" xfId="0" applyFont="1" applyBorder="1" applyAlignment="1">
      <alignment horizontal="center" vertical="center"/>
    </xf>
    <xf numFmtId="3" fontId="40" fillId="0" borderId="59" xfId="0" applyNumberFormat="1" applyFont="1" applyBorder="1" applyAlignment="1">
      <alignment horizontal="center" vertical="center"/>
    </xf>
    <xf numFmtId="0" fontId="18" fillId="0" borderId="0" xfId="0" applyFont="1" applyBorder="1" applyAlignment="1">
      <alignment horizontal="center" vertical="center"/>
    </xf>
    <xf numFmtId="0" fontId="29" fillId="0" borderId="0" xfId="0" applyFont="1" applyBorder="1" applyAlignment="1">
      <alignment horizontal="center" vertical="center" wrapText="1"/>
    </xf>
    <xf numFmtId="0" fontId="24" fillId="0" borderId="0" xfId="0" applyFont="1" applyBorder="1" applyAlignment="1">
      <alignment horizontal="center" vertical="center"/>
    </xf>
    <xf numFmtId="3" fontId="24" fillId="0" borderId="0" xfId="0" applyNumberFormat="1" applyFont="1" applyBorder="1" applyAlignment="1">
      <alignment horizontal="center" vertical="center"/>
    </xf>
    <xf numFmtId="3" fontId="22" fillId="0" borderId="0" xfId="0" applyNumberFormat="1"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center" vertical="center" wrapText="1"/>
    </xf>
    <xf numFmtId="0" fontId="24" fillId="0" borderId="0" xfId="0" applyFont="1" applyBorder="1" applyAlignment="1">
      <alignment vertical="center"/>
    </xf>
    <xf numFmtId="0" fontId="29" fillId="0" borderId="19" xfId="0" applyFont="1" applyBorder="1" applyAlignment="1">
      <alignment horizontal="center" vertical="center" wrapText="1"/>
    </xf>
    <xf numFmtId="0" fontId="18" fillId="0" borderId="53" xfId="0" applyFont="1" applyBorder="1" applyAlignment="1">
      <alignment horizontal="center" vertical="center"/>
    </xf>
    <xf numFmtId="0" fontId="29" fillId="0" borderId="4" xfId="0" applyFont="1" applyBorder="1" applyAlignment="1">
      <alignment horizontal="center" vertical="center" wrapText="1"/>
    </xf>
    <xf numFmtId="4" fontId="41" fillId="0" borderId="0" xfId="0" applyNumberFormat="1" applyFont="1"/>
    <xf numFmtId="0" fontId="18" fillId="0" borderId="61" xfId="0" applyFont="1" applyBorder="1" applyAlignment="1">
      <alignment horizontal="center" vertical="center"/>
    </xf>
    <xf numFmtId="0" fontId="29" fillId="0" borderId="64" xfId="0" applyFont="1" applyBorder="1" applyAlignment="1">
      <alignment horizontal="center" vertical="center" wrapText="1"/>
    </xf>
    <xf numFmtId="3" fontId="18" fillId="0" borderId="55" xfId="0" applyNumberFormat="1" applyFont="1" applyBorder="1" applyAlignment="1">
      <alignment horizontal="center" vertical="center"/>
    </xf>
    <xf numFmtId="4" fontId="18" fillId="0" borderId="47" xfId="0" applyNumberFormat="1" applyFont="1" applyBorder="1" applyAlignment="1">
      <alignment horizontal="center" vertical="center"/>
    </xf>
    <xf numFmtId="4" fontId="18" fillId="0" borderId="56" xfId="0" applyNumberFormat="1" applyFont="1" applyBorder="1" applyAlignment="1">
      <alignment horizontal="center" vertical="center"/>
    </xf>
    <xf numFmtId="3" fontId="18" fillId="0" borderId="51" xfId="0" applyNumberFormat="1" applyFont="1" applyBorder="1" applyAlignment="1">
      <alignment horizontal="center" vertical="center"/>
    </xf>
    <xf numFmtId="4" fontId="18" fillId="0" borderId="45" xfId="0" applyNumberFormat="1" applyFont="1" applyBorder="1" applyAlignment="1">
      <alignment horizontal="center" vertical="center"/>
    </xf>
    <xf numFmtId="4" fontId="18" fillId="0" borderId="52" xfId="0" applyNumberFormat="1" applyFont="1" applyBorder="1" applyAlignment="1">
      <alignment horizontal="center" vertical="center"/>
    </xf>
    <xf numFmtId="3" fontId="18" fillId="0" borderId="51" xfId="0" applyNumberFormat="1" applyFont="1" applyBorder="1" applyAlignment="1">
      <alignment horizontal="center"/>
    </xf>
    <xf numFmtId="4" fontId="29" fillId="0" borderId="45" xfId="0" applyNumberFormat="1" applyFont="1" applyBorder="1" applyAlignment="1">
      <alignment horizontal="center"/>
    </xf>
    <xf numFmtId="4" fontId="18" fillId="0" borderId="45" xfId="0" applyNumberFormat="1" applyFont="1" applyBorder="1" applyAlignment="1">
      <alignment horizontal="center"/>
    </xf>
    <xf numFmtId="4" fontId="18" fillId="0" borderId="52" xfId="0" applyNumberFormat="1" applyFont="1" applyBorder="1" applyAlignment="1">
      <alignment horizontal="center"/>
    </xf>
    <xf numFmtId="3" fontId="18" fillId="0" borderId="45" xfId="0" applyNumberFormat="1" applyFont="1" applyBorder="1" applyAlignment="1">
      <alignment horizontal="center"/>
    </xf>
    <xf numFmtId="4" fontId="29" fillId="0" borderId="45" xfId="0" applyNumberFormat="1" applyFont="1" applyBorder="1" applyAlignment="1">
      <alignment horizontal="center" wrapText="1"/>
    </xf>
    <xf numFmtId="4" fontId="23" fillId="0" borderId="45" xfId="0" applyNumberFormat="1" applyFont="1" applyBorder="1" applyAlignment="1">
      <alignment horizontal="center" vertical="center"/>
    </xf>
    <xf numFmtId="4" fontId="42" fillId="0" borderId="45" xfId="0" applyNumberFormat="1" applyFont="1" applyBorder="1" applyAlignment="1">
      <alignment horizontal="center" vertical="center"/>
    </xf>
    <xf numFmtId="4" fontId="23" fillId="0" borderId="0" xfId="0" applyNumberFormat="1" applyFont="1" applyBorder="1" applyAlignment="1">
      <alignment horizontal="center"/>
    </xf>
    <xf numFmtId="4" fontId="23" fillId="0" borderId="0" xfId="0" applyNumberFormat="1" applyFont="1" applyBorder="1" applyAlignment="1">
      <alignment horizontal="center" vertical="center"/>
    </xf>
    <xf numFmtId="4" fontId="18" fillId="0" borderId="47" xfId="0" applyNumberFormat="1" applyFont="1" applyBorder="1" applyAlignment="1">
      <alignment horizontal="left" vertical="center"/>
    </xf>
    <xf numFmtId="4" fontId="18" fillId="0" borderId="45" xfId="0" applyNumberFormat="1" applyFont="1" applyBorder="1" applyAlignment="1">
      <alignment horizontal="left" vertical="center"/>
    </xf>
    <xf numFmtId="3" fontId="18" fillId="0" borderId="44" xfId="0" applyNumberFormat="1" applyFont="1" applyBorder="1" applyAlignment="1">
      <alignment horizontal="center" vertical="center"/>
    </xf>
    <xf numFmtId="4" fontId="18" fillId="0" borderId="6" xfId="0" applyNumberFormat="1" applyFont="1" applyBorder="1" applyAlignment="1">
      <alignment horizontal="left" vertical="center" wrapText="1"/>
    </xf>
    <xf numFmtId="4" fontId="18" fillId="0" borderId="72" xfId="0" applyNumberFormat="1" applyFont="1" applyBorder="1" applyAlignment="1">
      <alignment horizontal="center" vertical="center"/>
    </xf>
    <xf numFmtId="4" fontId="18" fillId="0" borderId="73" xfId="0" applyNumberFormat="1" applyFont="1" applyBorder="1" applyAlignment="1">
      <alignment horizontal="center" vertical="center"/>
    </xf>
    <xf numFmtId="4" fontId="18" fillId="0" borderId="6" xfId="0" applyNumberFormat="1" applyFont="1" applyBorder="1" applyAlignment="1">
      <alignment horizontal="left" vertical="center"/>
    </xf>
    <xf numFmtId="4" fontId="23" fillId="0" borderId="62" xfId="0" applyNumberFormat="1" applyFont="1" applyBorder="1" applyAlignment="1">
      <alignment horizontal="center" vertical="center"/>
    </xf>
    <xf numFmtId="4" fontId="26" fillId="0" borderId="70" xfId="0" applyNumberFormat="1" applyFont="1" applyBorder="1" applyAlignment="1">
      <alignment horizontal="center" vertical="center"/>
    </xf>
    <xf numFmtId="0" fontId="44" fillId="0" borderId="0" xfId="0" applyFont="1"/>
    <xf numFmtId="0" fontId="45" fillId="0" borderId="0" xfId="0" applyFont="1" applyAlignment="1">
      <alignment horizontal="right" vertical="top" wrapText="1"/>
    </xf>
    <xf numFmtId="0" fontId="15" fillId="0" borderId="0" xfId="0" applyFont="1" applyBorder="1" applyAlignment="1"/>
    <xf numFmtId="0" fontId="46" fillId="0" borderId="0" xfId="0" applyFont="1" applyAlignment="1">
      <alignment horizontal="center" vertical="center"/>
    </xf>
    <xf numFmtId="4" fontId="49" fillId="0" borderId="0" xfId="0" applyNumberFormat="1" applyFont="1" applyAlignment="1">
      <alignment horizontal="center"/>
    </xf>
    <xf numFmtId="0" fontId="47" fillId="0" borderId="0" xfId="0" applyFont="1" applyAlignment="1">
      <alignment horizontal="center"/>
    </xf>
    <xf numFmtId="4" fontId="0" fillId="0" borderId="0" xfId="0" applyNumberFormat="1"/>
    <xf numFmtId="0" fontId="17" fillId="0" borderId="0" xfId="0" applyFont="1" applyAlignment="1">
      <alignment horizontal="left" wrapText="1"/>
    </xf>
    <xf numFmtId="0" fontId="47" fillId="0" borderId="0" xfId="0" applyFont="1" applyAlignment="1">
      <alignment horizontal="left" wrapText="1"/>
    </xf>
    <xf numFmtId="4" fontId="49" fillId="0" borderId="0" xfId="0" applyNumberFormat="1" applyFont="1" applyAlignment="1">
      <alignment horizontal="left" wrapText="1"/>
    </xf>
    <xf numFmtId="2" fontId="17" fillId="0" borderId="0" xfId="0" applyNumberFormat="1" applyFont="1" applyAlignment="1">
      <alignment horizontal="left" wrapText="1"/>
    </xf>
    <xf numFmtId="0" fontId="47" fillId="0" borderId="0" xfId="0" applyFont="1" applyAlignment="1">
      <alignment horizontal="center" wrapText="1"/>
    </xf>
    <xf numFmtId="4" fontId="50" fillId="0" borderId="0" xfId="0" applyNumberFormat="1" applyFont="1" applyAlignment="1">
      <alignment horizontal="center" wrapText="1"/>
    </xf>
    <xf numFmtId="0" fontId="28" fillId="8" borderId="70" xfId="0" applyFont="1" applyFill="1" applyBorder="1" applyAlignment="1">
      <alignment horizontal="center"/>
    </xf>
    <xf numFmtId="0" fontId="18" fillId="0" borderId="77" xfId="0" applyFont="1" applyBorder="1" applyAlignment="1">
      <alignment horizontal="center" vertical="center"/>
    </xf>
    <xf numFmtId="0" fontId="29" fillId="0" borderId="78" xfId="0" applyFont="1" applyBorder="1" applyAlignment="1">
      <alignment horizontal="center" vertical="center" wrapText="1"/>
    </xf>
    <xf numFmtId="4" fontId="18" fillId="0" borderId="78" xfId="0" applyNumberFormat="1" applyFont="1" applyBorder="1" applyAlignment="1">
      <alignment vertical="center" wrapText="1"/>
    </xf>
    <xf numFmtId="3" fontId="18" fillId="0" borderId="78" xfId="0" applyNumberFormat="1" applyFont="1" applyBorder="1" applyAlignment="1">
      <alignment vertical="center" wrapText="1"/>
    </xf>
    <xf numFmtId="4" fontId="18" fillId="0" borderId="79" xfId="0" applyNumberFormat="1" applyFont="1" applyBorder="1" applyAlignment="1">
      <alignment vertical="center" wrapText="1"/>
    </xf>
    <xf numFmtId="0" fontId="29" fillId="0" borderId="45" xfId="0" applyFont="1" applyBorder="1" applyAlignment="1">
      <alignment horizontal="center" vertical="center" wrapText="1"/>
    </xf>
    <xf numFmtId="3" fontId="18" fillId="0" borderId="45" xfId="0" applyNumberFormat="1" applyFont="1" applyBorder="1" applyAlignment="1">
      <alignment vertical="center" wrapText="1"/>
    </xf>
    <xf numFmtId="4" fontId="18" fillId="0" borderId="52" xfId="0" applyNumberFormat="1" applyFont="1" applyBorder="1" applyAlignment="1">
      <alignment vertical="center" wrapText="1"/>
    </xf>
    <xf numFmtId="3" fontId="23" fillId="0" borderId="62" xfId="0" applyNumberFormat="1" applyFont="1" applyBorder="1" applyAlignment="1">
      <alignment vertical="center"/>
    </xf>
    <xf numFmtId="4" fontId="23" fillId="0" borderId="70" xfId="0" applyNumberFormat="1" applyFont="1" applyBorder="1" applyAlignment="1">
      <alignment vertical="center"/>
    </xf>
    <xf numFmtId="3" fontId="23" fillId="0" borderId="0" xfId="0" applyNumberFormat="1" applyFont="1" applyBorder="1" applyAlignment="1">
      <alignment vertical="center"/>
    </xf>
    <xf numFmtId="0" fontId="51" fillId="0" borderId="0" xfId="0" applyFont="1" applyAlignment="1">
      <alignment horizontal="center" vertical="center"/>
    </xf>
    <xf numFmtId="2" fontId="18" fillId="0" borderId="70" xfId="0" applyNumberFormat="1" applyFont="1" applyBorder="1" applyAlignment="1">
      <alignment horizontal="center" vertical="center" wrapText="1"/>
    </xf>
    <xf numFmtId="0" fontId="28" fillId="8" borderId="69" xfId="0" applyFont="1" applyFill="1" applyBorder="1" applyAlignment="1">
      <alignment horizontal="center"/>
    </xf>
    <xf numFmtId="4" fontId="18" fillId="0" borderId="45" xfId="0" applyNumberFormat="1" applyFont="1" applyBorder="1" applyAlignment="1">
      <alignment vertical="center" wrapText="1"/>
    </xf>
    <xf numFmtId="0" fontId="18" fillId="0" borderId="67" xfId="0" applyFont="1" applyBorder="1" applyAlignment="1">
      <alignment horizontal="center" vertical="center"/>
    </xf>
    <xf numFmtId="0" fontId="29" fillId="0" borderId="68" xfId="0" applyFont="1" applyBorder="1" applyAlignment="1">
      <alignment horizontal="center" vertical="center" wrapText="1"/>
    </xf>
    <xf numFmtId="3" fontId="18" fillId="0" borderId="68" xfId="0" applyNumberFormat="1" applyFont="1" applyBorder="1" applyAlignment="1">
      <alignment vertical="center" wrapText="1"/>
    </xf>
    <xf numFmtId="4" fontId="23" fillId="0" borderId="62" xfId="0" applyNumberFormat="1" applyFont="1" applyBorder="1" applyAlignment="1">
      <alignment vertical="center"/>
    </xf>
    <xf numFmtId="3" fontId="18" fillId="0" borderId="79" xfId="0" applyNumberFormat="1" applyFont="1" applyBorder="1" applyAlignment="1">
      <alignment vertical="center" wrapText="1"/>
    </xf>
    <xf numFmtId="4" fontId="28" fillId="0" borderId="0" xfId="0" applyNumberFormat="1" applyFont="1"/>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4" fontId="23" fillId="0" borderId="45" xfId="0" applyNumberFormat="1" applyFont="1" applyBorder="1" applyAlignment="1">
      <alignment vertical="center" wrapText="1"/>
    </xf>
    <xf numFmtId="4" fontId="2" fillId="0" borderId="16" xfId="0" applyNumberFormat="1" applyFont="1" applyBorder="1" applyAlignment="1">
      <alignment horizontal="center"/>
    </xf>
    <xf numFmtId="4" fontId="2" fillId="0" borderId="11" xfId="0" applyNumberFormat="1" applyFont="1" applyBorder="1" applyAlignment="1">
      <alignment horizontal="center"/>
    </xf>
    <xf numFmtId="4" fontId="2" fillId="0" borderId="19" xfId="0" applyNumberFormat="1" applyFont="1" applyBorder="1" applyAlignment="1">
      <alignment horizontal="center"/>
    </xf>
    <xf numFmtId="0" fontId="2" fillId="0" borderId="16" xfId="0" applyNumberFormat="1" applyFont="1" applyBorder="1" applyAlignment="1">
      <alignment horizontal="center" wrapText="1"/>
    </xf>
    <xf numFmtId="0" fontId="2" fillId="0" borderId="11" xfId="0" applyNumberFormat="1" applyFont="1" applyBorder="1" applyAlignment="1">
      <alignment horizontal="center" wrapText="1"/>
    </xf>
    <xf numFmtId="0" fontId="2" fillId="0" borderId="12" xfId="0" applyNumberFormat="1" applyFont="1" applyBorder="1" applyAlignment="1">
      <alignment horizontal="center" wrapText="1"/>
    </xf>
    <xf numFmtId="49" fontId="2" fillId="0" borderId="10" xfId="0" applyNumberFormat="1" applyFont="1" applyBorder="1" applyAlignment="1">
      <alignment horizontal="center"/>
    </xf>
    <xf numFmtId="49" fontId="2" fillId="0" borderId="11" xfId="0" applyNumberFormat="1" applyFont="1" applyBorder="1" applyAlignment="1">
      <alignment horizontal="center"/>
    </xf>
    <xf numFmtId="49" fontId="2" fillId="0" borderId="19" xfId="0" applyNumberFormat="1" applyFont="1" applyBorder="1" applyAlignment="1">
      <alignment horizontal="center"/>
    </xf>
    <xf numFmtId="49" fontId="2" fillId="0" borderId="16" xfId="0" applyNumberFormat="1" applyFont="1" applyBorder="1" applyAlignment="1">
      <alignment horizontal="center"/>
    </xf>
    <xf numFmtId="0" fontId="2" fillId="0" borderId="16" xfId="0" applyNumberFormat="1" applyFont="1" applyBorder="1" applyAlignment="1">
      <alignment horizontal="left" wrapText="1" indent="4"/>
    </xf>
    <xf numFmtId="0" fontId="2" fillId="0" borderId="11" xfId="0" applyNumberFormat="1" applyFont="1" applyBorder="1" applyAlignment="1">
      <alignment horizontal="left" indent="4"/>
    </xf>
    <xf numFmtId="0" fontId="2" fillId="0" borderId="16" xfId="0" applyNumberFormat="1" applyFont="1" applyBorder="1" applyAlignment="1">
      <alignment horizontal="left" wrapText="1" indent="3"/>
    </xf>
    <xf numFmtId="0" fontId="2" fillId="0" borderId="11" xfId="0" applyNumberFormat="1" applyFont="1" applyBorder="1" applyAlignment="1">
      <alignment horizontal="left" indent="3"/>
    </xf>
    <xf numFmtId="4" fontId="12" fillId="0" borderId="1" xfId="0" applyNumberFormat="1" applyFont="1" applyBorder="1" applyAlignment="1">
      <alignment horizontal="center"/>
    </xf>
    <xf numFmtId="0" fontId="12" fillId="0" borderId="1" xfId="0" applyNumberFormat="1" applyFont="1" applyBorder="1" applyAlignment="1">
      <alignment horizontal="center"/>
    </xf>
    <xf numFmtId="0" fontId="2" fillId="0" borderId="11" xfId="0" applyNumberFormat="1" applyFont="1" applyBorder="1" applyAlignment="1">
      <alignment horizontal="left" wrapText="1" indent="4"/>
    </xf>
    <xf numFmtId="0" fontId="2" fillId="0" borderId="12" xfId="0" applyNumberFormat="1" applyFont="1" applyBorder="1" applyAlignment="1">
      <alignment horizontal="left" wrapText="1" indent="4"/>
    </xf>
    <xf numFmtId="49" fontId="2" fillId="0" borderId="27" xfId="0" applyNumberFormat="1" applyFont="1" applyBorder="1" applyAlignment="1">
      <alignment horizontal="center"/>
    </xf>
    <xf numFmtId="49" fontId="2" fillId="0" borderId="1" xfId="0" applyNumberFormat="1" applyFont="1" applyBorder="1" applyAlignment="1">
      <alignment horizontal="center"/>
    </xf>
    <xf numFmtId="49" fontId="2" fillId="0" borderId="17" xfId="0" applyNumberFormat="1" applyFont="1" applyBorder="1" applyAlignment="1">
      <alignment horizontal="center"/>
    </xf>
    <xf numFmtId="49" fontId="2" fillId="0" borderId="18" xfId="0" applyNumberFormat="1" applyFont="1" applyBorder="1" applyAlignment="1">
      <alignment horizontal="center"/>
    </xf>
    <xf numFmtId="4" fontId="2" fillId="0" borderId="16"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19" xfId="0" applyNumberFormat="1" applyFont="1" applyFill="1" applyBorder="1" applyAlignment="1">
      <alignment horizontal="center"/>
    </xf>
    <xf numFmtId="0" fontId="2" fillId="0" borderId="11" xfId="0" applyNumberFormat="1" applyFont="1" applyBorder="1" applyAlignment="1">
      <alignment horizontal="left" wrapText="1" indent="3"/>
    </xf>
    <xf numFmtId="0" fontId="2" fillId="0" borderId="12" xfId="0" applyNumberFormat="1" applyFont="1" applyBorder="1" applyAlignment="1">
      <alignment horizontal="left" wrapText="1" indent="3"/>
    </xf>
    <xf numFmtId="0" fontId="2" fillId="0" borderId="16" xfId="0" applyNumberFormat="1" applyFont="1" applyBorder="1" applyAlignment="1">
      <alignment horizontal="center"/>
    </xf>
    <xf numFmtId="0" fontId="2" fillId="0" borderId="11" xfId="0" applyNumberFormat="1" applyFont="1" applyBorder="1" applyAlignment="1">
      <alignment horizontal="center"/>
    </xf>
    <xf numFmtId="0" fontId="2" fillId="0" borderId="12" xfId="0" applyNumberFormat="1" applyFont="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49" fontId="2" fillId="2" borderId="19" xfId="0" applyNumberFormat="1" applyFont="1" applyFill="1" applyBorder="1" applyAlignment="1">
      <alignment horizontal="center"/>
    </xf>
    <xf numFmtId="0" fontId="2" fillId="0" borderId="1" xfId="0" applyNumberFormat="1" applyFont="1" applyFill="1" applyBorder="1" applyAlignment="1">
      <alignment horizontal="left" wrapText="1" indent="3"/>
    </xf>
    <xf numFmtId="0" fontId="2" fillId="0" borderId="1" xfId="0" applyNumberFormat="1" applyFont="1" applyFill="1" applyBorder="1" applyAlignment="1">
      <alignment horizontal="left" indent="3"/>
    </xf>
    <xf numFmtId="0" fontId="2" fillId="0" borderId="26" xfId="0" applyNumberFormat="1" applyFont="1" applyFill="1" applyBorder="1" applyAlignment="1">
      <alignment horizontal="left" indent="3"/>
    </xf>
    <xf numFmtId="0" fontId="2" fillId="0" borderId="1" xfId="0" applyNumberFormat="1" applyFont="1" applyFill="1" applyBorder="1" applyAlignment="1">
      <alignment horizontal="left" wrapText="1" indent="1"/>
    </xf>
    <xf numFmtId="0" fontId="2" fillId="0" borderId="1" xfId="0" applyNumberFormat="1" applyFont="1" applyFill="1" applyBorder="1" applyAlignment="1">
      <alignment horizontal="left" indent="1"/>
    </xf>
    <xf numFmtId="0" fontId="2" fillId="0" borderId="26" xfId="0" applyNumberFormat="1" applyFont="1" applyFill="1" applyBorder="1" applyAlignment="1">
      <alignment horizontal="left" indent="1"/>
    </xf>
    <xf numFmtId="0" fontId="2" fillId="0" borderId="18" xfId="0" applyNumberFormat="1" applyFont="1" applyBorder="1" applyAlignment="1">
      <alignment horizontal="left" wrapText="1" indent="1"/>
    </xf>
    <xf numFmtId="0" fontId="2" fillId="0" borderId="1" xfId="0" applyNumberFormat="1" applyFont="1" applyBorder="1" applyAlignment="1">
      <alignment horizontal="left" indent="1"/>
    </xf>
    <xf numFmtId="0" fontId="2" fillId="0" borderId="26" xfId="0" applyNumberFormat="1" applyFont="1" applyBorder="1" applyAlignment="1">
      <alignment horizontal="left" indent="1"/>
    </xf>
    <xf numFmtId="0" fontId="2" fillId="0" borderId="3"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6" xfId="0" applyNumberFormat="1" applyFont="1" applyBorder="1" applyAlignment="1">
      <alignment horizontal="center" vertical="center"/>
    </xf>
    <xf numFmtId="49" fontId="2" fillId="0" borderId="12" xfId="0" applyNumberFormat="1" applyFont="1" applyBorder="1" applyAlignment="1">
      <alignment horizontal="center"/>
    </xf>
    <xf numFmtId="4" fontId="9" fillId="0" borderId="16" xfId="0" applyNumberFormat="1" applyFont="1" applyFill="1" applyBorder="1" applyAlignment="1">
      <alignment horizontal="center"/>
    </xf>
    <xf numFmtId="4" fontId="9" fillId="0" borderId="11" xfId="0" applyNumberFormat="1" applyFont="1" applyFill="1" applyBorder="1" applyAlignment="1">
      <alignment horizontal="center"/>
    </xf>
    <xf numFmtId="4" fontId="9" fillId="0" borderId="19" xfId="0" applyNumberFormat="1" applyFont="1" applyFill="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NumberFormat="1" applyFont="1" applyBorder="1" applyAlignment="1">
      <alignment horizontal="center"/>
    </xf>
    <xf numFmtId="0" fontId="2" fillId="0" borderId="18" xfId="0" applyNumberFormat="1" applyFont="1" applyBorder="1" applyAlignment="1">
      <alignment horizontal="center" vertical="center"/>
    </xf>
    <xf numFmtId="0" fontId="2" fillId="0" borderId="1"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2" fillId="0" borderId="3" xfId="0" applyNumberFormat="1" applyFont="1" applyBorder="1" applyAlignment="1">
      <alignment horizontal="right"/>
    </xf>
    <xf numFmtId="0" fontId="2" fillId="0" borderId="2" xfId="0" applyNumberFormat="1" applyFont="1" applyBorder="1" applyAlignment="1">
      <alignment horizontal="right"/>
    </xf>
    <xf numFmtId="49" fontId="2" fillId="0" borderId="11" xfId="0" applyNumberFormat="1" applyFont="1" applyBorder="1" applyAlignment="1">
      <alignment horizontal="left"/>
    </xf>
    <xf numFmtId="0" fontId="2" fillId="0" borderId="2" xfId="0" applyNumberFormat="1" applyFont="1" applyBorder="1" applyAlignment="1">
      <alignment horizontal="left"/>
    </xf>
    <xf numFmtId="0" fontId="2" fillId="0" borderId="4" xfId="0" applyNumberFormat="1" applyFont="1" applyBorder="1" applyAlignment="1">
      <alignment horizontal="left"/>
    </xf>
    <xf numFmtId="49" fontId="4" fillId="0" borderId="1"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center"/>
    </xf>
    <xf numFmtId="0" fontId="2" fillId="4" borderId="16" xfId="0" applyNumberFormat="1" applyFont="1" applyFill="1" applyBorder="1" applyAlignment="1">
      <alignment horizontal="left" wrapText="1" indent="3"/>
    </xf>
    <xf numFmtId="0" fontId="2" fillId="4" borderId="11" xfId="0" applyNumberFormat="1" applyFont="1" applyFill="1" applyBorder="1" applyAlignment="1">
      <alignment horizontal="left" indent="3"/>
    </xf>
    <xf numFmtId="49" fontId="2" fillId="4" borderId="10" xfId="0" applyNumberFormat="1" applyFont="1" applyFill="1" applyBorder="1" applyAlignment="1">
      <alignment horizontal="center"/>
    </xf>
    <xf numFmtId="49" fontId="2" fillId="4" borderId="11" xfId="0" applyNumberFormat="1" applyFont="1" applyFill="1" applyBorder="1" applyAlignment="1">
      <alignment horizontal="center"/>
    </xf>
    <xf numFmtId="49" fontId="2" fillId="4" borderId="19" xfId="0" applyNumberFormat="1" applyFont="1" applyFill="1" applyBorder="1" applyAlignment="1">
      <alignment horizontal="center"/>
    </xf>
    <xf numFmtId="49" fontId="2" fillId="4" borderId="16" xfId="0" applyNumberFormat="1" applyFont="1" applyFill="1" applyBorder="1" applyAlignment="1">
      <alignment horizontal="center"/>
    </xf>
    <xf numFmtId="4" fontId="2" fillId="4" borderId="16" xfId="0" applyNumberFormat="1" applyFont="1" applyFill="1" applyBorder="1" applyAlignment="1">
      <alignment horizontal="center"/>
    </xf>
    <xf numFmtId="4" fontId="2" fillId="4" borderId="11" xfId="0" applyNumberFormat="1" applyFont="1" applyFill="1" applyBorder="1" applyAlignment="1">
      <alignment horizontal="center"/>
    </xf>
    <xf numFmtId="4" fontId="2" fillId="4" borderId="19" xfId="0" applyNumberFormat="1" applyFont="1" applyFill="1" applyBorder="1" applyAlignment="1">
      <alignment horizontal="center"/>
    </xf>
    <xf numFmtId="0" fontId="2" fillId="4" borderId="11" xfId="0" applyNumberFormat="1" applyFont="1" applyFill="1" applyBorder="1" applyAlignment="1">
      <alignment horizontal="left" wrapText="1" indent="3"/>
    </xf>
    <xf numFmtId="0" fontId="2" fillId="4" borderId="12" xfId="0" applyNumberFormat="1" applyFont="1" applyFill="1" applyBorder="1" applyAlignment="1">
      <alignment horizontal="left" wrapText="1" indent="3"/>
    </xf>
    <xf numFmtId="49" fontId="2" fillId="4" borderId="25" xfId="0" applyNumberFormat="1" applyFont="1" applyFill="1" applyBorder="1" applyAlignment="1">
      <alignment horizontal="center"/>
    </xf>
    <xf numFmtId="49" fontId="2" fillId="4" borderId="2" xfId="0" applyNumberFormat="1" applyFont="1" applyFill="1" applyBorder="1" applyAlignment="1">
      <alignment horizontal="center"/>
    </xf>
    <xf numFmtId="49" fontId="2" fillId="4" borderId="4" xfId="0" applyNumberFormat="1" applyFont="1" applyFill="1" applyBorder="1" applyAlignment="1">
      <alignment horizontal="center"/>
    </xf>
    <xf numFmtId="49" fontId="2" fillId="4" borderId="3" xfId="0" applyNumberFormat="1" applyFont="1" applyFill="1" applyBorder="1" applyAlignment="1">
      <alignment horizontal="center"/>
    </xf>
    <xf numFmtId="4" fontId="2" fillId="4" borderId="3" xfId="0" applyNumberFormat="1" applyFont="1" applyFill="1" applyBorder="1" applyAlignment="1">
      <alignment horizontal="center"/>
    </xf>
    <xf numFmtId="4" fontId="2" fillId="4" borderId="2" xfId="0" applyNumberFormat="1" applyFont="1" applyFill="1" applyBorder="1" applyAlignment="1">
      <alignment horizontal="center"/>
    </xf>
    <xf numFmtId="4" fontId="2" fillId="4" borderId="4" xfId="0" applyNumberFormat="1" applyFont="1" applyFill="1" applyBorder="1" applyAlignment="1">
      <alignment horizontal="center"/>
    </xf>
    <xf numFmtId="0" fontId="2" fillId="0" borderId="16" xfId="0" applyNumberFormat="1" applyFont="1" applyBorder="1" applyAlignment="1">
      <alignment horizontal="left"/>
    </xf>
    <xf numFmtId="0" fontId="2" fillId="0" borderId="11" xfId="0" applyNumberFormat="1" applyFont="1" applyBorder="1" applyAlignment="1">
      <alignment horizontal="left"/>
    </xf>
    <xf numFmtId="49" fontId="2" fillId="0" borderId="7" xfId="0" applyNumberFormat="1" applyFont="1" applyBorder="1" applyAlignment="1">
      <alignment horizontal="center"/>
    </xf>
    <xf numFmtId="49" fontId="2" fillId="0" borderId="8" xfId="0" applyNumberFormat="1" applyFont="1" applyBorder="1" applyAlignment="1">
      <alignment horizontal="center"/>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4" fontId="5" fillId="0" borderId="21" xfId="0" applyNumberFormat="1" applyFont="1" applyFill="1" applyBorder="1" applyAlignment="1">
      <alignment horizontal="center"/>
    </xf>
    <xf numFmtId="4" fontId="5" fillId="0" borderId="8" xfId="0" applyNumberFormat="1" applyFont="1" applyFill="1" applyBorder="1" applyAlignment="1">
      <alignment horizontal="center"/>
    </xf>
    <xf numFmtId="4" fontId="5" fillId="0" borderId="20" xfId="0" applyNumberFormat="1" applyFont="1" applyFill="1" applyBorder="1" applyAlignment="1">
      <alignment horizontal="center"/>
    </xf>
    <xf numFmtId="4" fontId="2" fillId="0" borderId="21" xfId="0" applyNumberFormat="1" applyFont="1" applyBorder="1" applyAlignment="1">
      <alignment horizontal="center"/>
    </xf>
    <xf numFmtId="4" fontId="2" fillId="0" borderId="8" xfId="0" applyNumberFormat="1" applyFont="1" applyBorder="1" applyAlignment="1">
      <alignment horizontal="center"/>
    </xf>
    <xf numFmtId="4" fontId="2" fillId="0" borderId="20" xfId="0" applyNumberFormat="1" applyFont="1" applyBorder="1" applyAlignment="1">
      <alignment horizontal="center"/>
    </xf>
    <xf numFmtId="0" fontId="2" fillId="0" borderId="18" xfId="0" applyNumberFormat="1" applyFont="1" applyBorder="1" applyAlignment="1">
      <alignment horizontal="left" wrapText="1" indent="3"/>
    </xf>
    <xf numFmtId="0" fontId="2" fillId="0" borderId="1" xfId="0" applyNumberFormat="1" applyFont="1" applyBorder="1" applyAlignment="1">
      <alignment horizontal="left" indent="3"/>
    </xf>
    <xf numFmtId="0" fontId="2" fillId="0" borderId="26" xfId="0" applyNumberFormat="1" applyFont="1" applyBorder="1" applyAlignment="1">
      <alignment horizontal="left" indent="3"/>
    </xf>
    <xf numFmtId="0" fontId="2" fillId="0" borderId="3" xfId="0" applyNumberFormat="1" applyFont="1" applyBorder="1" applyAlignment="1">
      <alignment horizontal="left" indent="3"/>
    </xf>
    <xf numFmtId="0" fontId="2" fillId="0" borderId="2" xfId="0" applyNumberFormat="1" applyFont="1" applyBorder="1" applyAlignment="1">
      <alignment horizontal="left" indent="3"/>
    </xf>
    <xf numFmtId="49" fontId="2" fillId="0" borderId="25" xfId="0" applyNumberFormat="1" applyFont="1" applyBorder="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4" fontId="2" fillId="0" borderId="3" xfId="0" applyNumberFormat="1" applyFont="1" applyBorder="1" applyAlignment="1">
      <alignment horizontal="center"/>
    </xf>
    <xf numFmtId="4" fontId="2" fillId="0" borderId="2" xfId="0" applyNumberFormat="1" applyFont="1" applyBorder="1" applyAlignment="1">
      <alignment horizontal="center"/>
    </xf>
    <xf numFmtId="4" fontId="2" fillId="0" borderId="4" xfId="0" applyNumberFormat="1" applyFont="1" applyBorder="1" applyAlignment="1">
      <alignment horizontal="center"/>
    </xf>
    <xf numFmtId="4" fontId="2" fillId="0" borderId="18" xfId="0" applyNumberFormat="1" applyFont="1" applyBorder="1" applyAlignment="1">
      <alignment horizontal="center"/>
    </xf>
    <xf numFmtId="4" fontId="2" fillId="0" borderId="1" xfId="0" applyNumberFormat="1" applyFont="1" applyBorder="1" applyAlignment="1">
      <alignment horizontal="center"/>
    </xf>
    <xf numFmtId="4" fontId="2" fillId="0" borderId="17" xfId="0" applyNumberFormat="1" applyFont="1" applyBorder="1" applyAlignment="1">
      <alignment horizontal="center"/>
    </xf>
    <xf numFmtId="0" fontId="2" fillId="0" borderId="18" xfId="0" applyNumberFormat="1" applyFont="1" applyBorder="1" applyAlignment="1">
      <alignment horizontal="left" indent="3"/>
    </xf>
    <xf numFmtId="4" fontId="9" fillId="0" borderId="46" xfId="0" applyNumberFormat="1" applyFont="1" applyBorder="1" applyAlignment="1">
      <alignment horizontal="center" vertical="center"/>
    </xf>
    <xf numFmtId="4" fontId="9" fillId="0" borderId="47" xfId="0" applyNumberFormat="1" applyFont="1" applyBorder="1" applyAlignment="1">
      <alignment horizontal="center" vertical="center"/>
    </xf>
    <xf numFmtId="4" fontId="9" fillId="0" borderId="54" xfId="0" applyNumberFormat="1" applyFont="1" applyBorder="1" applyAlignment="1">
      <alignment horizontal="center" vertical="center"/>
    </xf>
    <xf numFmtId="4" fontId="9" fillId="0" borderId="56" xfId="0" applyNumberFormat="1" applyFont="1" applyBorder="1" applyAlignment="1">
      <alignment horizontal="center" vertical="center"/>
    </xf>
    <xf numFmtId="4" fontId="9" fillId="0" borderId="53" xfId="0" applyNumberFormat="1" applyFont="1" applyBorder="1" applyAlignment="1">
      <alignment horizontal="center" vertical="center"/>
    </xf>
    <xf numFmtId="4" fontId="9" fillId="0" borderId="55" xfId="0" applyNumberFormat="1" applyFont="1" applyBorder="1" applyAlignment="1">
      <alignment horizontal="center" vertical="center"/>
    </xf>
    <xf numFmtId="0" fontId="2" fillId="0" borderId="51" xfId="0" applyNumberFormat="1" applyFont="1" applyBorder="1" applyAlignment="1">
      <alignment horizontal="center" vertical="center" wrapText="1"/>
    </xf>
    <xf numFmtId="0" fontId="2" fillId="0" borderId="45"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2" fillId="0" borderId="48" xfId="0" applyNumberFormat="1" applyFont="1" applyBorder="1" applyAlignment="1">
      <alignment horizontal="center" vertical="center"/>
    </xf>
    <xf numFmtId="0" fontId="2" fillId="0" borderId="49" xfId="0" applyNumberFormat="1" applyFont="1" applyBorder="1" applyAlignment="1">
      <alignment horizontal="center" vertical="center"/>
    </xf>
    <xf numFmtId="0" fontId="2" fillId="0" borderId="50" xfId="0" applyNumberFormat="1" applyFont="1" applyBorder="1" applyAlignment="1">
      <alignment horizontal="center" vertical="center"/>
    </xf>
    <xf numFmtId="0" fontId="2"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6"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6" fillId="0" borderId="0" xfId="0" applyNumberFormat="1" applyFont="1" applyBorder="1" applyAlignment="1">
      <alignment horizontal="justify" wrapText="1"/>
    </xf>
    <xf numFmtId="0" fontId="2" fillId="0" borderId="16" xfId="0" applyNumberFormat="1" applyFont="1" applyBorder="1" applyAlignment="1">
      <alignment horizontal="left" wrapText="1" indent="2"/>
    </xf>
    <xf numFmtId="0" fontId="2" fillId="0" borderId="11" xfId="0" applyNumberFormat="1" applyFont="1" applyBorder="1" applyAlignment="1">
      <alignment horizontal="left" indent="2"/>
    </xf>
    <xf numFmtId="0" fontId="2" fillId="0" borderId="0" xfId="0" applyNumberFormat="1" applyFont="1" applyFill="1" applyBorder="1" applyAlignment="1">
      <alignment horizontal="right"/>
    </xf>
    <xf numFmtId="49" fontId="2" fillId="0" borderId="1" xfId="0" applyNumberFormat="1" applyFont="1" applyFill="1" applyBorder="1" applyAlignment="1">
      <alignment horizontal="center"/>
    </xf>
    <xf numFmtId="0" fontId="2" fillId="0" borderId="0" xfId="0" applyNumberFormat="1" applyFont="1" applyFill="1" applyBorder="1" applyAlignment="1">
      <alignment horizontal="left"/>
    </xf>
    <xf numFmtId="49" fontId="2" fillId="0" borderId="1" xfId="0" applyNumberFormat="1" applyFont="1" applyFill="1" applyBorder="1" applyAlignment="1">
      <alignment horizontal="left"/>
    </xf>
    <xf numFmtId="49" fontId="2" fillId="0" borderId="7" xfId="0" applyNumberFormat="1" applyFont="1" applyFill="1" applyBorder="1" applyAlignment="1">
      <alignment horizontal="center"/>
    </xf>
    <xf numFmtId="49" fontId="2" fillId="0" borderId="8" xfId="0" applyNumberFormat="1" applyFont="1" applyFill="1" applyBorder="1" applyAlignment="1">
      <alignment horizontal="center"/>
    </xf>
    <xf numFmtId="49" fontId="2" fillId="0" borderId="9" xfId="0" applyNumberFormat="1" applyFont="1" applyFill="1" applyBorder="1" applyAlignment="1">
      <alignment horizontal="center"/>
    </xf>
    <xf numFmtId="0" fontId="1" fillId="0" borderId="0" xfId="0" applyNumberFormat="1" applyFont="1" applyFill="1" applyBorder="1" applyAlignment="1">
      <alignment horizontal="center"/>
    </xf>
    <xf numFmtId="0" fontId="1" fillId="2" borderId="1" xfId="0" applyNumberFormat="1" applyFont="1" applyFill="1" applyBorder="1" applyAlignment="1">
      <alignment horizontal="center"/>
    </xf>
    <xf numFmtId="0" fontId="1" fillId="0" borderId="1" xfId="0" applyNumberFormat="1" applyFont="1" applyFill="1" applyBorder="1" applyAlignment="1">
      <alignment horizontal="center"/>
    </xf>
    <xf numFmtId="0" fontId="3" fillId="0" borderId="0" xfId="0" applyNumberFormat="1" applyFont="1" applyBorder="1" applyAlignment="1">
      <alignment horizontal="center" vertical="top"/>
    </xf>
    <xf numFmtId="0" fontId="3" fillId="0" borderId="2" xfId="0" applyNumberFormat="1" applyFont="1" applyFill="1" applyBorder="1" applyAlignment="1">
      <alignment horizontal="center" vertical="top"/>
    </xf>
    <xf numFmtId="0" fontId="1" fillId="0" borderId="0" xfId="0" applyNumberFormat="1" applyFont="1" applyFill="1" applyBorder="1" applyAlignment="1">
      <alignment horizontal="left"/>
    </xf>
    <xf numFmtId="0" fontId="2" fillId="0" borderId="18"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7" xfId="0" applyNumberFormat="1" applyFont="1" applyBorder="1" applyAlignment="1">
      <alignment horizontal="center" vertical="top" wrapText="1"/>
    </xf>
    <xf numFmtId="49" fontId="2" fillId="0" borderId="16"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9" xfId="0" applyNumberFormat="1" applyFont="1" applyBorder="1" applyAlignment="1">
      <alignment horizontal="center" vertical="top"/>
    </xf>
    <xf numFmtId="49" fontId="2" fillId="0" borderId="3" xfId="0" applyNumberFormat="1" applyFont="1" applyBorder="1" applyAlignment="1">
      <alignment horizontal="center" vertical="top"/>
    </xf>
    <xf numFmtId="49" fontId="2" fillId="0" borderId="2" xfId="0" applyNumberFormat="1" applyFont="1" applyBorder="1" applyAlignment="1">
      <alignment horizontal="center" vertical="top"/>
    </xf>
    <xf numFmtId="49" fontId="2" fillId="0" borderId="4" xfId="0" applyNumberFormat="1" applyFont="1" applyBorder="1" applyAlignment="1">
      <alignment horizontal="center" vertical="top"/>
    </xf>
    <xf numFmtId="0" fontId="2" fillId="0" borderId="0" xfId="0" applyNumberFormat="1" applyFont="1" applyBorder="1" applyAlignment="1">
      <alignment horizontal="left"/>
    </xf>
    <xf numFmtId="0" fontId="2" fillId="0" borderId="1" xfId="0" applyNumberFormat="1" applyFont="1" applyBorder="1" applyAlignment="1">
      <alignment horizontal="center"/>
    </xf>
    <xf numFmtId="0" fontId="2" fillId="2" borderId="1"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1" xfId="0" applyNumberFormat="1" applyFont="1" applyFill="1" applyBorder="1" applyAlignment="1">
      <alignment horizontal="center"/>
    </xf>
    <xf numFmtId="49" fontId="1" fillId="0" borderId="1" xfId="0" applyNumberFormat="1" applyFont="1" applyFill="1" applyBorder="1" applyAlignment="1">
      <alignment horizontal="left"/>
    </xf>
    <xf numFmtId="0" fontId="5" fillId="2" borderId="16" xfId="0" applyNumberFormat="1" applyFont="1" applyFill="1" applyBorder="1" applyAlignment="1">
      <alignment horizontal="left"/>
    </xf>
    <xf numFmtId="0" fontId="5" fillId="2" borderId="11" xfId="0" applyNumberFormat="1" applyFont="1" applyFill="1" applyBorder="1" applyAlignment="1">
      <alignment horizontal="left"/>
    </xf>
    <xf numFmtId="49" fontId="5" fillId="2" borderId="10"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9" xfId="0" applyNumberFormat="1" applyFont="1" applyFill="1" applyBorder="1" applyAlignment="1">
      <alignment horizontal="center"/>
    </xf>
    <xf numFmtId="49" fontId="5" fillId="2" borderId="16" xfId="0" applyNumberFormat="1" applyFont="1" applyFill="1" applyBorder="1" applyAlignment="1">
      <alignment horizontal="center"/>
    </xf>
    <xf numFmtId="49" fontId="2" fillId="2" borderId="16" xfId="0" applyNumberFormat="1" applyFont="1" applyFill="1" applyBorder="1" applyAlignment="1">
      <alignment horizontal="center"/>
    </xf>
    <xf numFmtId="4" fontId="5" fillId="2" borderId="16" xfId="0" applyNumberFormat="1" applyFont="1" applyFill="1" applyBorder="1" applyAlignment="1">
      <alignment horizontal="center"/>
    </xf>
    <xf numFmtId="4" fontId="5" fillId="2" borderId="11" xfId="0" applyNumberFormat="1" applyFont="1" applyFill="1" applyBorder="1" applyAlignment="1">
      <alignment horizontal="center"/>
    </xf>
    <xf numFmtId="4" fontId="5" fillId="2" borderId="19" xfId="0" applyNumberFormat="1" applyFont="1" applyFill="1" applyBorder="1" applyAlignment="1">
      <alignment horizontal="center"/>
    </xf>
    <xf numFmtId="0" fontId="2" fillId="0" borderId="16" xfId="0" applyNumberFormat="1" applyFont="1" applyBorder="1" applyAlignment="1">
      <alignment horizontal="left" wrapText="1" indent="1"/>
    </xf>
    <xf numFmtId="0" fontId="2" fillId="0" borderId="11" xfId="0" applyNumberFormat="1" applyFont="1" applyBorder="1" applyAlignment="1">
      <alignment horizontal="left" indent="1"/>
    </xf>
    <xf numFmtId="0" fontId="2" fillId="0" borderId="3" xfId="0" applyNumberFormat="1" applyFont="1" applyBorder="1" applyAlignment="1">
      <alignment horizontal="left" indent="2"/>
    </xf>
    <xf numFmtId="0" fontId="2" fillId="0" borderId="2" xfId="0" applyNumberFormat="1" applyFont="1" applyBorder="1" applyAlignment="1">
      <alignment horizontal="left" indent="2"/>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4" xfId="0" applyNumberFormat="1" applyFont="1" applyFill="1" applyBorder="1" applyAlignment="1">
      <alignment horizontal="center"/>
    </xf>
    <xf numFmtId="4" fontId="2" fillId="0" borderId="31" xfId="0" applyNumberFormat="1" applyFont="1" applyFill="1" applyBorder="1" applyAlignment="1">
      <alignment horizontal="center"/>
    </xf>
    <xf numFmtId="4" fontId="2" fillId="0" borderId="29" xfId="0" applyNumberFormat="1" applyFont="1" applyFill="1" applyBorder="1" applyAlignment="1">
      <alignment horizontal="center"/>
    </xf>
    <xf numFmtId="4" fontId="2" fillId="0" borderId="30" xfId="0" applyNumberFormat="1" applyFont="1" applyFill="1" applyBorder="1" applyAlignment="1">
      <alignment horizontal="center"/>
    </xf>
    <xf numFmtId="0" fontId="2" fillId="0" borderId="18" xfId="0" applyNumberFormat="1" applyFont="1" applyBorder="1" applyAlignment="1">
      <alignment horizontal="left" indent="2"/>
    </xf>
    <xf numFmtId="0" fontId="2" fillId="0" borderId="1" xfId="0" applyNumberFormat="1" applyFont="1" applyBorder="1" applyAlignment="1">
      <alignment horizontal="left" indent="2"/>
    </xf>
    <xf numFmtId="0" fontId="2" fillId="0" borderId="26" xfId="0" applyNumberFormat="1" applyFont="1" applyBorder="1" applyAlignment="1">
      <alignment horizontal="left" indent="2"/>
    </xf>
    <xf numFmtId="49" fontId="2" fillId="3" borderId="3" xfId="0" applyNumberFormat="1" applyFont="1" applyFill="1" applyBorder="1" applyAlignment="1">
      <alignment horizontal="center"/>
    </xf>
    <xf numFmtId="49" fontId="2" fillId="3" borderId="2" xfId="0" applyNumberFormat="1" applyFont="1" applyFill="1" applyBorder="1" applyAlignment="1">
      <alignment horizontal="center"/>
    </xf>
    <xf numFmtId="49" fontId="2" fillId="3" borderId="4" xfId="0" applyNumberFormat="1" applyFont="1" applyFill="1" applyBorder="1" applyAlignment="1">
      <alignment horizontal="center"/>
    </xf>
    <xf numFmtId="49" fontId="2" fillId="3" borderId="18" xfId="0" applyNumberFormat="1" applyFont="1" applyFill="1" applyBorder="1" applyAlignment="1">
      <alignment horizontal="center"/>
    </xf>
    <xf numFmtId="49" fontId="2" fillId="3" borderId="1" xfId="0" applyNumberFormat="1" applyFont="1" applyFill="1" applyBorder="1" applyAlignment="1">
      <alignment horizontal="center"/>
    </xf>
    <xf numFmtId="49" fontId="2" fillId="3" borderId="17" xfId="0" applyNumberFormat="1" applyFont="1" applyFill="1" applyBorder="1" applyAlignment="1">
      <alignment horizontal="center"/>
    </xf>
    <xf numFmtId="4" fontId="2" fillId="3" borderId="3" xfId="0" applyNumberFormat="1" applyFont="1" applyFill="1" applyBorder="1" applyAlignment="1">
      <alignment horizontal="center"/>
    </xf>
    <xf numFmtId="4" fontId="2" fillId="3" borderId="2" xfId="0" applyNumberFormat="1" applyFont="1" applyFill="1" applyBorder="1" applyAlignment="1">
      <alignment horizontal="center"/>
    </xf>
    <xf numFmtId="4" fontId="2" fillId="3" borderId="4" xfId="0" applyNumberFormat="1" applyFont="1" applyFill="1" applyBorder="1" applyAlignment="1">
      <alignment horizontal="center"/>
    </xf>
    <xf numFmtId="4" fontId="2" fillId="3" borderId="18" xfId="0" applyNumberFormat="1" applyFont="1" applyFill="1" applyBorder="1" applyAlignment="1">
      <alignment horizontal="center"/>
    </xf>
    <xf numFmtId="4" fontId="2" fillId="3" borderId="1" xfId="0" applyNumberFormat="1" applyFont="1" applyFill="1" applyBorder="1" applyAlignment="1">
      <alignment horizontal="center"/>
    </xf>
    <xf numFmtId="4" fontId="2" fillId="3" borderId="17" xfId="0" applyNumberFormat="1" applyFont="1" applyFill="1" applyBorder="1" applyAlignment="1">
      <alignment horizontal="center"/>
    </xf>
    <xf numFmtId="0" fontId="2" fillId="3" borderId="3" xfId="0" applyNumberFormat="1" applyFont="1" applyFill="1" applyBorder="1" applyAlignment="1">
      <alignment horizontal="left" indent="3"/>
    </xf>
    <xf numFmtId="0" fontId="2" fillId="3" borderId="2" xfId="0" applyNumberFormat="1" applyFont="1" applyFill="1" applyBorder="1" applyAlignment="1">
      <alignment horizontal="left" indent="3"/>
    </xf>
    <xf numFmtId="49" fontId="2" fillId="3" borderId="25" xfId="0" applyNumberFormat="1" applyFont="1" applyFill="1" applyBorder="1" applyAlignment="1">
      <alignment horizontal="center"/>
    </xf>
    <xf numFmtId="49" fontId="2" fillId="3" borderId="27" xfId="0" applyNumberFormat="1" applyFont="1" applyFill="1" applyBorder="1" applyAlignment="1">
      <alignment horizontal="center"/>
    </xf>
    <xf numFmtId="0" fontId="2" fillId="3" borderId="18" xfId="0" applyNumberFormat="1" applyFont="1" applyFill="1" applyBorder="1" applyAlignment="1">
      <alignment horizontal="left" indent="3"/>
    </xf>
    <xf numFmtId="0" fontId="2" fillId="3" borderId="1" xfId="0" applyNumberFormat="1" applyFont="1" applyFill="1" applyBorder="1" applyAlignment="1">
      <alignment horizontal="left" indent="3"/>
    </xf>
    <xf numFmtId="0" fontId="2" fillId="3" borderId="26" xfId="0" applyNumberFormat="1" applyFont="1" applyFill="1" applyBorder="1" applyAlignment="1">
      <alignment horizontal="left" indent="3"/>
    </xf>
    <xf numFmtId="4" fontId="12" fillId="0" borderId="16" xfId="0" applyNumberFormat="1" applyFont="1" applyBorder="1" applyAlignment="1">
      <alignment horizontal="center"/>
    </xf>
    <xf numFmtId="4" fontId="12" fillId="0" borderId="11" xfId="0" applyNumberFormat="1" applyFont="1" applyBorder="1" applyAlignment="1">
      <alignment horizontal="center"/>
    </xf>
    <xf numFmtId="4" fontId="12" fillId="0" borderId="19" xfId="0" applyNumberFormat="1" applyFont="1" applyBorder="1" applyAlignment="1">
      <alignment horizontal="center"/>
    </xf>
    <xf numFmtId="0" fontId="5" fillId="5" borderId="16" xfId="0" applyNumberFormat="1" applyFont="1" applyFill="1" applyBorder="1" applyAlignment="1">
      <alignment horizontal="left"/>
    </xf>
    <xf numFmtId="0" fontId="5" fillId="5" borderId="11" xfId="0" applyNumberFormat="1" applyFont="1" applyFill="1" applyBorder="1" applyAlignment="1">
      <alignment horizontal="left"/>
    </xf>
    <xf numFmtId="49" fontId="5" fillId="0" borderId="10" xfId="0" applyNumberFormat="1" applyFont="1" applyBorder="1" applyAlignment="1">
      <alignment horizontal="center"/>
    </xf>
    <xf numFmtId="49" fontId="5" fillId="0" borderId="11" xfId="0" applyNumberFormat="1" applyFont="1" applyBorder="1" applyAlignment="1">
      <alignment horizontal="center"/>
    </xf>
    <xf numFmtId="49" fontId="5" fillId="0" borderId="19" xfId="0" applyNumberFormat="1" applyFont="1" applyBorder="1" applyAlignment="1">
      <alignment horizontal="center"/>
    </xf>
    <xf numFmtId="49" fontId="5" fillId="0" borderId="16" xfId="0" applyNumberFormat="1" applyFont="1" applyBorder="1" applyAlignment="1">
      <alignment horizontal="center"/>
    </xf>
    <xf numFmtId="4" fontId="5" fillId="0" borderId="16" xfId="0" applyNumberFormat="1" applyFont="1" applyBorder="1" applyAlignment="1">
      <alignment horizontal="center"/>
    </xf>
    <xf numFmtId="4" fontId="5" fillId="0" borderId="11" xfId="0" applyNumberFormat="1" applyFont="1" applyBorder="1" applyAlignment="1">
      <alignment horizontal="center"/>
    </xf>
    <xf numFmtId="4" fontId="5" fillId="0" borderId="19" xfId="0" applyNumberFormat="1" applyFont="1" applyBorder="1" applyAlignment="1">
      <alignment horizontal="center"/>
    </xf>
    <xf numFmtId="4" fontId="2" fillId="0" borderId="18" xfId="0" applyNumberFormat="1" applyFont="1" applyFill="1" applyBorder="1" applyAlignment="1">
      <alignment horizontal="center"/>
    </xf>
    <xf numFmtId="4" fontId="2" fillId="0" borderId="1" xfId="0" applyNumberFormat="1" applyFont="1" applyFill="1" applyBorder="1" applyAlignment="1">
      <alignment horizontal="center"/>
    </xf>
    <xf numFmtId="4" fontId="2" fillId="0" borderId="17" xfId="0" applyNumberFormat="1" applyFont="1" applyFill="1" applyBorder="1" applyAlignment="1">
      <alignment horizontal="center"/>
    </xf>
    <xf numFmtId="0" fontId="2" fillId="0" borderId="18" xfId="0" applyNumberFormat="1" applyFont="1" applyBorder="1" applyAlignment="1">
      <alignment horizontal="left" wrapText="1" indent="4"/>
    </xf>
    <xf numFmtId="0" fontId="2" fillId="0" borderId="1" xfId="0" applyNumberFormat="1" applyFont="1" applyBorder="1" applyAlignment="1">
      <alignment horizontal="left" indent="4"/>
    </xf>
    <xf numFmtId="0" fontId="2" fillId="0" borderId="26" xfId="0" applyNumberFormat="1" applyFont="1" applyBorder="1" applyAlignment="1">
      <alignment horizontal="left" indent="4"/>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 fontId="2" fillId="0" borderId="23" xfId="0" applyNumberFormat="1" applyFont="1" applyBorder="1" applyAlignment="1">
      <alignment horizontal="center"/>
    </xf>
    <xf numFmtId="4" fontId="2" fillId="0" borderId="14" xfId="0" applyNumberFormat="1" applyFont="1" applyBorder="1" applyAlignment="1">
      <alignment horizontal="center"/>
    </xf>
    <xf numFmtId="4" fontId="2" fillId="0" borderId="22" xfId="0" applyNumberFormat="1" applyFont="1" applyBorder="1" applyAlignment="1">
      <alignment horizontal="center"/>
    </xf>
    <xf numFmtId="44" fontId="2" fillId="3" borderId="16" xfId="1" applyFont="1" applyFill="1" applyBorder="1" applyAlignment="1">
      <alignment horizontal="left" wrapText="1" indent="3"/>
    </xf>
    <xf numFmtId="44" fontId="2" fillId="3" borderId="11" xfId="1" applyFont="1" applyFill="1" applyBorder="1" applyAlignment="1">
      <alignment horizontal="left" wrapText="1" indent="3"/>
    </xf>
    <xf numFmtId="44" fontId="2" fillId="3" borderId="12" xfId="1" applyFont="1" applyFill="1" applyBorder="1" applyAlignment="1">
      <alignment horizontal="left" wrapText="1" indent="3"/>
    </xf>
    <xf numFmtId="49" fontId="2" fillId="3" borderId="10" xfId="0" applyNumberFormat="1" applyFont="1" applyFill="1" applyBorder="1" applyAlignment="1">
      <alignment horizontal="center"/>
    </xf>
    <xf numFmtId="49" fontId="2" fillId="3" borderId="11" xfId="0" applyNumberFormat="1" applyFont="1" applyFill="1" applyBorder="1" applyAlignment="1">
      <alignment horizontal="center"/>
    </xf>
    <xf numFmtId="49" fontId="2" fillId="3" borderId="19" xfId="0" applyNumberFormat="1" applyFont="1" applyFill="1" applyBorder="1" applyAlignment="1">
      <alignment horizontal="center"/>
    </xf>
    <xf numFmtId="49" fontId="2" fillId="3" borderId="16" xfId="0" applyNumberFormat="1" applyFont="1" applyFill="1" applyBorder="1" applyAlignment="1">
      <alignment horizontal="center"/>
    </xf>
    <xf numFmtId="4" fontId="2" fillId="3" borderId="16" xfId="0" applyNumberFormat="1" applyFont="1" applyFill="1" applyBorder="1" applyAlignment="1">
      <alignment horizontal="center"/>
    </xf>
    <xf numFmtId="4" fontId="2" fillId="3" borderId="11" xfId="0" applyNumberFormat="1" applyFont="1" applyFill="1" applyBorder="1" applyAlignment="1">
      <alignment horizontal="center"/>
    </xf>
    <xf numFmtId="4" fontId="2" fillId="3" borderId="19" xfId="0" applyNumberFormat="1" applyFont="1" applyFill="1" applyBorder="1" applyAlignment="1">
      <alignment horizontal="center"/>
    </xf>
    <xf numFmtId="0" fontId="2" fillId="4" borderId="18" xfId="0" applyNumberFormat="1" applyFont="1" applyFill="1" applyBorder="1" applyAlignment="1">
      <alignment horizontal="left" wrapText="1" indent="3"/>
    </xf>
    <xf numFmtId="0" fontId="2" fillId="4" borderId="1" xfId="0" applyNumberFormat="1" applyFont="1" applyFill="1" applyBorder="1" applyAlignment="1">
      <alignment horizontal="left" indent="3"/>
    </xf>
    <xf numFmtId="0" fontId="2" fillId="4" borderId="26" xfId="0" applyNumberFormat="1" applyFont="1" applyFill="1" applyBorder="1" applyAlignment="1">
      <alignment horizontal="left" indent="3"/>
    </xf>
    <xf numFmtId="0" fontId="5" fillId="0" borderId="16" xfId="0" applyNumberFormat="1" applyFont="1" applyBorder="1" applyAlignment="1">
      <alignment horizontal="left"/>
    </xf>
    <xf numFmtId="0" fontId="5" fillId="0" borderId="11" xfId="0" applyNumberFormat="1" applyFont="1" applyBorder="1" applyAlignment="1">
      <alignment horizontal="left"/>
    </xf>
    <xf numFmtId="4" fontId="2" fillId="0" borderId="5" xfId="0" applyNumberFormat="1" applyFont="1" applyBorder="1" applyAlignment="1">
      <alignment horizontal="center"/>
    </xf>
    <xf numFmtId="4" fontId="2" fillId="0" borderId="0" xfId="0" applyNumberFormat="1" applyFont="1" applyBorder="1" applyAlignment="1">
      <alignment horizontal="center"/>
    </xf>
    <xf numFmtId="4" fontId="2" fillId="0" borderId="30" xfId="0" applyNumberFormat="1" applyFont="1" applyBorder="1" applyAlignment="1">
      <alignment horizontal="center"/>
    </xf>
    <xf numFmtId="4" fontId="2" fillId="0" borderId="24" xfId="0" applyNumberFormat="1" applyFont="1" applyBorder="1" applyAlignment="1">
      <alignment horizontal="center"/>
    </xf>
    <xf numFmtId="4" fontId="2" fillId="0" borderId="60" xfId="0" applyNumberFormat="1" applyFont="1" applyBorder="1" applyAlignment="1">
      <alignment horizontal="center"/>
    </xf>
    <xf numFmtId="0" fontId="2" fillId="0" borderId="19" xfId="0" applyNumberFormat="1" applyFont="1" applyBorder="1" applyAlignment="1">
      <alignment horizontal="center" wrapText="1"/>
    </xf>
    <xf numFmtId="4" fontId="2" fillId="0" borderId="45" xfId="0" applyNumberFormat="1" applyFont="1" applyBorder="1" applyAlignment="1">
      <alignment horizontal="center"/>
    </xf>
    <xf numFmtId="49" fontId="2" fillId="0" borderId="5" xfId="0" applyNumberFormat="1" applyFont="1" applyBorder="1" applyAlignment="1">
      <alignment horizontal="center"/>
    </xf>
    <xf numFmtId="49" fontId="2" fillId="0" borderId="6" xfId="0" applyNumberFormat="1" applyFont="1" applyBorder="1" applyAlignment="1">
      <alignment horizontal="center"/>
    </xf>
    <xf numFmtId="0" fontId="2" fillId="0" borderId="45" xfId="0" applyNumberFormat="1" applyFont="1" applyBorder="1" applyAlignment="1">
      <alignment horizontal="center" wrapText="1"/>
    </xf>
    <xf numFmtId="49" fontId="2" fillId="0" borderId="45" xfId="0" applyNumberFormat="1" applyFont="1" applyBorder="1" applyAlignment="1">
      <alignment horizontal="center"/>
    </xf>
    <xf numFmtId="49" fontId="2" fillId="0" borderId="44" xfId="0" applyNumberFormat="1" applyFont="1" applyBorder="1" applyAlignment="1">
      <alignment horizontal="center"/>
    </xf>
    <xf numFmtId="4" fontId="2" fillId="0" borderId="6" xfId="0" applyNumberFormat="1" applyFont="1" applyBorder="1" applyAlignment="1">
      <alignment horizontal="center"/>
    </xf>
    <xf numFmtId="0" fontId="2" fillId="4" borderId="16" xfId="0" applyNumberFormat="1" applyFont="1" applyFill="1" applyBorder="1" applyAlignment="1">
      <alignment horizontal="left" vertical="top" wrapText="1" indent="2"/>
    </xf>
    <xf numFmtId="0" fontId="2" fillId="4" borderId="11" xfId="0" applyNumberFormat="1" applyFont="1" applyFill="1" applyBorder="1" applyAlignment="1">
      <alignment horizontal="left" vertical="top" wrapText="1" indent="2"/>
    </xf>
    <xf numFmtId="0" fontId="2" fillId="4" borderId="16" xfId="0" applyNumberFormat="1" applyFont="1" applyFill="1" applyBorder="1" applyAlignment="1">
      <alignment horizontal="left" wrapText="1" indent="2"/>
    </xf>
    <xf numFmtId="0" fontId="2" fillId="4" borderId="11" xfId="0" applyNumberFormat="1" applyFont="1" applyFill="1" applyBorder="1" applyAlignment="1">
      <alignment horizontal="left" wrapText="1" indent="2"/>
    </xf>
    <xf numFmtId="0" fontId="2" fillId="0" borderId="3" xfId="0" applyNumberFormat="1" applyFont="1" applyBorder="1" applyAlignment="1">
      <alignment horizontal="left" wrapText="1" indent="4"/>
    </xf>
    <xf numFmtId="0" fontId="2" fillId="0" borderId="2" xfId="0" applyNumberFormat="1" applyFont="1" applyBorder="1" applyAlignment="1">
      <alignment horizontal="left" indent="4"/>
    </xf>
    <xf numFmtId="0" fontId="2" fillId="0" borderId="24" xfId="0" applyNumberFormat="1" applyFont="1" applyBorder="1" applyAlignment="1">
      <alignment horizontal="left" indent="4"/>
    </xf>
    <xf numFmtId="0" fontId="2" fillId="4" borderId="12" xfId="0" applyNumberFormat="1" applyFont="1" applyFill="1" applyBorder="1" applyAlignment="1">
      <alignment horizontal="left" wrapText="1" indent="2"/>
    </xf>
    <xf numFmtId="0" fontId="2" fillId="4" borderId="16" xfId="0" applyNumberFormat="1" applyFont="1" applyFill="1" applyBorder="1" applyAlignment="1">
      <alignment horizontal="center"/>
    </xf>
    <xf numFmtId="0" fontId="2" fillId="4" borderId="11" xfId="0" applyNumberFormat="1" applyFont="1" applyFill="1" applyBorder="1" applyAlignment="1">
      <alignment horizontal="center"/>
    </xf>
    <xf numFmtId="0" fontId="2" fillId="4" borderId="19" xfId="0" applyNumberFormat="1" applyFont="1" applyFill="1" applyBorder="1" applyAlignment="1">
      <alignment horizontal="center"/>
    </xf>
    <xf numFmtId="49" fontId="2" fillId="0" borderId="16" xfId="0" applyNumberFormat="1" applyFont="1" applyBorder="1" applyAlignment="1">
      <alignment horizontal="center" wrapText="1"/>
    </xf>
    <xf numFmtId="0" fontId="2" fillId="0" borderId="36"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7" xfId="0" applyNumberFormat="1" applyFont="1" applyBorder="1" applyAlignment="1">
      <alignment horizontal="left" wrapText="1"/>
    </xf>
    <xf numFmtId="0" fontId="3" fillId="0" borderId="38" xfId="0" applyNumberFormat="1" applyFont="1" applyBorder="1" applyAlignment="1">
      <alignment horizontal="center" vertical="top"/>
    </xf>
    <xf numFmtId="0" fontId="3" fillId="0" borderId="2" xfId="0" applyNumberFormat="1" applyFont="1" applyBorder="1" applyAlignment="1">
      <alignment horizontal="center" vertical="top"/>
    </xf>
    <xf numFmtId="0" fontId="3" fillId="0" borderId="39" xfId="0" applyNumberFormat="1" applyFont="1" applyBorder="1" applyAlignment="1">
      <alignment horizontal="center" vertical="top"/>
    </xf>
    <xf numFmtId="0" fontId="2" fillId="0" borderId="36" xfId="0" applyNumberFormat="1" applyFont="1" applyBorder="1" applyAlignment="1">
      <alignment horizontal="center"/>
    </xf>
    <xf numFmtId="0" fontId="2" fillId="0" borderId="37" xfId="0" applyNumberFormat="1" applyFont="1" applyBorder="1" applyAlignment="1">
      <alignment horizontal="center"/>
    </xf>
    <xf numFmtId="0" fontId="2" fillId="0" borderId="0" xfId="0" applyNumberFormat="1" applyFont="1" applyBorder="1" applyAlignment="1">
      <alignment horizontal="right"/>
    </xf>
    <xf numFmtId="49" fontId="2" fillId="0" borderId="1" xfId="0" applyNumberFormat="1" applyFont="1" applyBorder="1" applyAlignment="1">
      <alignment horizontal="left"/>
    </xf>
    <xf numFmtId="49" fontId="2" fillId="2" borderId="1" xfId="0" applyNumberFormat="1" applyFont="1" applyFill="1" applyBorder="1" applyAlignment="1">
      <alignment horizontal="center"/>
    </xf>
    <xf numFmtId="0" fontId="2" fillId="0" borderId="0" xfId="0" applyNumberFormat="1" applyFont="1" applyBorder="1" applyAlignment="1">
      <alignment horizontal="center"/>
    </xf>
    <xf numFmtId="0" fontId="6" fillId="0" borderId="0" xfId="0" applyNumberFormat="1" applyFont="1" applyBorder="1" applyAlignment="1">
      <alignment horizontal="justify" vertical="top"/>
    </xf>
    <xf numFmtId="0" fontId="1" fillId="0" borderId="0" xfId="0" applyNumberFormat="1" applyFont="1" applyBorder="1" applyAlignment="1">
      <alignment horizontal="justify" vertical="top"/>
    </xf>
    <xf numFmtId="0" fontId="6" fillId="0" borderId="0" xfId="0" applyNumberFormat="1" applyFont="1" applyBorder="1" applyAlignment="1">
      <alignment horizontal="justify"/>
    </xf>
    <xf numFmtId="0" fontId="1" fillId="0" borderId="0" xfId="0" applyNumberFormat="1" applyFont="1" applyBorder="1" applyAlignment="1">
      <alignment horizontal="justify"/>
    </xf>
    <xf numFmtId="0" fontId="2" fillId="0" borderId="34" xfId="0" applyNumberFormat="1" applyFont="1" applyBorder="1" applyAlignment="1">
      <alignment horizontal="right"/>
    </xf>
    <xf numFmtId="0" fontId="2" fillId="0" borderId="16" xfId="0" applyNumberFormat="1" applyFont="1" applyBorder="1" applyAlignment="1">
      <alignment horizontal="left" wrapText="1"/>
    </xf>
    <xf numFmtId="4" fontId="2" fillId="0" borderId="29" xfId="0" applyNumberFormat="1" applyFont="1" applyBorder="1" applyAlignment="1">
      <alignment horizontal="center"/>
    </xf>
    <xf numFmtId="4" fontId="2" fillId="0" borderId="12" xfId="0" applyNumberFormat="1" applyFont="1" applyFill="1" applyBorder="1" applyAlignment="1">
      <alignment horizontal="center"/>
    </xf>
    <xf numFmtId="0" fontId="2" fillId="4" borderId="16" xfId="0" applyNumberFormat="1" applyFont="1" applyFill="1" applyBorder="1" applyAlignment="1">
      <alignment horizontal="left" wrapText="1" indent="1"/>
    </xf>
    <xf numFmtId="0" fontId="2" fillId="4" borderId="11" xfId="0" applyNumberFormat="1" applyFont="1" applyFill="1" applyBorder="1" applyAlignment="1">
      <alignment horizontal="left" wrapText="1" indent="1"/>
    </xf>
    <xf numFmtId="0" fontId="2" fillId="4" borderId="12" xfId="0" applyNumberFormat="1" applyFont="1" applyFill="1" applyBorder="1" applyAlignment="1">
      <alignment horizontal="left" wrapText="1" indent="1"/>
    </xf>
    <xf numFmtId="4" fontId="2" fillId="2" borderId="16" xfId="0" applyNumberFormat="1" applyFont="1" applyFill="1" applyBorder="1" applyAlignment="1">
      <alignment horizontal="center"/>
    </xf>
    <xf numFmtId="4" fontId="2" fillId="2" borderId="11" xfId="0" applyNumberFormat="1" applyFont="1" applyFill="1" applyBorder="1" applyAlignment="1">
      <alignment horizontal="center"/>
    </xf>
    <xf numFmtId="4" fontId="2" fillId="2" borderId="19" xfId="0" applyNumberFormat="1" applyFont="1" applyFill="1" applyBorder="1" applyAlignment="1">
      <alignment horizontal="center"/>
    </xf>
    <xf numFmtId="49" fontId="5" fillId="0" borderId="7" xfId="0" applyNumberFormat="1" applyFont="1" applyBorder="1" applyAlignment="1">
      <alignment horizontal="center"/>
    </xf>
    <xf numFmtId="49" fontId="5" fillId="0" borderId="8" xfId="0" applyNumberFormat="1" applyFont="1" applyBorder="1" applyAlignment="1">
      <alignment horizontal="center"/>
    </xf>
    <xf numFmtId="49" fontId="5" fillId="0" borderId="20" xfId="0" applyNumberFormat="1" applyFont="1" applyBorder="1" applyAlignment="1">
      <alignment horizontal="center"/>
    </xf>
    <xf numFmtId="4" fontId="14" fillId="0" borderId="21" xfId="0" applyNumberFormat="1" applyFont="1" applyBorder="1" applyAlignment="1">
      <alignment horizontal="center"/>
    </xf>
    <xf numFmtId="4" fontId="14" fillId="0" borderId="8" xfId="0" applyNumberFormat="1" applyFont="1" applyBorder="1" applyAlignment="1">
      <alignment horizontal="center"/>
    </xf>
    <xf numFmtId="4" fontId="14" fillId="0" borderId="20" xfId="0" applyNumberFormat="1" applyFont="1" applyBorder="1" applyAlignment="1">
      <alignment horizontal="center"/>
    </xf>
    <xf numFmtId="4" fontId="5" fillId="0" borderId="21" xfId="0" applyNumberFormat="1" applyFont="1" applyBorder="1" applyAlignment="1">
      <alignment horizontal="center"/>
    </xf>
    <xf numFmtId="4" fontId="5" fillId="0" borderId="8" xfId="0" applyNumberFormat="1" applyFont="1" applyBorder="1" applyAlignment="1">
      <alignment horizontal="center"/>
    </xf>
    <xf numFmtId="4" fontId="5" fillId="0" borderId="20" xfId="0" applyNumberFormat="1" applyFont="1" applyBorder="1" applyAlignment="1">
      <alignment horizontal="center"/>
    </xf>
    <xf numFmtId="49" fontId="2" fillId="0" borderId="23"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0" borderId="22" xfId="0" applyNumberFormat="1" applyFont="1" applyBorder="1" applyAlignment="1">
      <alignment horizontal="center" vertical="top"/>
    </xf>
    <xf numFmtId="0" fontId="24" fillId="0" borderId="63"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65"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xf>
    <xf numFmtId="0" fontId="17" fillId="0" borderId="0" xfId="0" applyFont="1" applyAlignment="1">
      <alignment horizontal="center" wrapText="1"/>
    </xf>
    <xf numFmtId="0" fontId="24" fillId="0" borderId="29" xfId="0" applyFont="1" applyBorder="1" applyAlignment="1">
      <alignment horizontal="left" wrapText="1"/>
    </xf>
    <xf numFmtId="0" fontId="22" fillId="8" borderId="63" xfId="0" applyFont="1" applyFill="1" applyBorder="1" applyAlignment="1">
      <alignment horizontal="center"/>
    </xf>
    <xf numFmtId="0" fontId="22" fillId="8" borderId="64" xfId="0" applyFont="1" applyFill="1" applyBorder="1" applyAlignment="1">
      <alignment horizontal="center"/>
    </xf>
    <xf numFmtId="0" fontId="22" fillId="8" borderId="65" xfId="0" applyFont="1" applyFill="1" applyBorder="1" applyAlignment="1">
      <alignment horizontal="center"/>
    </xf>
    <xf numFmtId="4" fontId="24" fillId="0" borderId="63" xfId="0" applyNumberFormat="1" applyFont="1" applyBorder="1" applyAlignment="1">
      <alignment horizontal="center" vertical="center" wrapText="1"/>
    </xf>
    <xf numFmtId="4" fontId="24" fillId="0" borderId="64" xfId="0" applyNumberFormat="1" applyFont="1" applyBorder="1" applyAlignment="1">
      <alignment horizontal="center" vertical="center" wrapText="1"/>
    </xf>
    <xf numFmtId="4" fontId="24" fillId="0" borderId="65" xfId="0" applyNumberFormat="1" applyFont="1" applyBorder="1" applyAlignment="1">
      <alignment horizontal="center" vertical="center" wrapText="1"/>
    </xf>
    <xf numFmtId="0" fontId="22" fillId="0" borderId="66" xfId="0" applyFont="1" applyBorder="1" applyAlignment="1">
      <alignment horizontal="center" vertical="center"/>
    </xf>
    <xf numFmtId="0" fontId="22" fillId="0" borderId="64" xfId="0" applyFont="1" applyBorder="1" applyAlignment="1">
      <alignment horizontal="center" vertical="center"/>
    </xf>
    <xf numFmtId="4" fontId="26" fillId="0" borderId="63" xfId="0" applyNumberFormat="1" applyFont="1" applyBorder="1" applyAlignment="1">
      <alignment horizontal="center" vertical="center"/>
    </xf>
    <xf numFmtId="4" fontId="26" fillId="0" borderId="64" xfId="0" applyNumberFormat="1" applyFont="1" applyBorder="1" applyAlignment="1">
      <alignment horizontal="center" vertical="center"/>
    </xf>
    <xf numFmtId="4" fontId="26" fillId="0" borderId="65" xfId="0" applyNumberFormat="1" applyFont="1" applyBorder="1" applyAlignment="1">
      <alignment horizontal="center" vertical="center"/>
    </xf>
    <xf numFmtId="0" fontId="18" fillId="0" borderId="29" xfId="0" applyFont="1" applyBorder="1" applyAlignment="1">
      <alignment horizontal="left" wrapText="1"/>
    </xf>
    <xf numFmtId="0" fontId="24" fillId="0" borderId="0" xfId="0" applyFont="1" applyBorder="1" applyAlignment="1">
      <alignment horizontal="left" wrapText="1"/>
    </xf>
    <xf numFmtId="0" fontId="23" fillId="8" borderId="63" xfId="0" applyFont="1" applyFill="1" applyBorder="1" applyAlignment="1">
      <alignment horizontal="center"/>
    </xf>
    <xf numFmtId="0" fontId="23" fillId="8" borderId="64" xfId="0" applyFont="1" applyFill="1" applyBorder="1" applyAlignment="1">
      <alignment horizontal="center"/>
    </xf>
    <xf numFmtId="0" fontId="23" fillId="8" borderId="65" xfId="0" applyFont="1" applyFill="1" applyBorder="1" applyAlignment="1">
      <alignment horizontal="center"/>
    </xf>
    <xf numFmtId="4" fontId="18" fillId="0" borderId="63" xfId="0" applyNumberFormat="1" applyFont="1" applyBorder="1" applyAlignment="1">
      <alignment horizontal="center" vertical="center" wrapText="1"/>
    </xf>
    <xf numFmtId="4" fontId="18" fillId="0" borderId="64" xfId="0" applyNumberFormat="1" applyFont="1" applyBorder="1" applyAlignment="1">
      <alignment horizontal="center" vertical="center" wrapText="1"/>
    </xf>
    <xf numFmtId="4" fontId="18" fillId="0" borderId="65" xfId="0" applyNumberFormat="1" applyFont="1" applyBorder="1" applyAlignment="1">
      <alignment horizontal="center" vertical="center" wrapText="1"/>
    </xf>
    <xf numFmtId="0" fontId="23" fillId="0" borderId="66" xfId="0" applyFont="1" applyBorder="1" applyAlignment="1">
      <alignment horizontal="center" vertical="center"/>
    </xf>
    <xf numFmtId="0" fontId="23" fillId="0" borderId="64" xfId="0" applyFont="1" applyBorder="1" applyAlignment="1">
      <alignment horizontal="center" vertical="center"/>
    </xf>
    <xf numFmtId="3" fontId="23" fillId="0" borderId="63" xfId="0" applyNumberFormat="1" applyFont="1" applyBorder="1" applyAlignment="1">
      <alignment horizontal="center" vertical="center"/>
    </xf>
    <xf numFmtId="3" fontId="23" fillId="0" borderId="64" xfId="0" applyNumberFormat="1" applyFont="1" applyBorder="1" applyAlignment="1">
      <alignment horizontal="center" vertical="center"/>
    </xf>
    <xf numFmtId="3" fontId="23" fillId="0" borderId="65" xfId="0" applyNumberFormat="1" applyFont="1" applyBorder="1" applyAlignment="1">
      <alignment horizontal="center" vertical="center"/>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3" fontId="18" fillId="0" borderId="63" xfId="0" applyNumberFormat="1" applyFont="1" applyBorder="1" applyAlignment="1">
      <alignment horizontal="center" vertical="center" wrapText="1"/>
    </xf>
    <xf numFmtId="3" fontId="18" fillId="0" borderId="64" xfId="0" applyNumberFormat="1" applyFont="1" applyBorder="1" applyAlignment="1">
      <alignment horizontal="center" vertical="center" wrapText="1"/>
    </xf>
    <xf numFmtId="3" fontId="18" fillId="0" borderId="65" xfId="0" applyNumberFormat="1" applyFont="1" applyBorder="1" applyAlignment="1">
      <alignment horizontal="center" vertical="center" wrapText="1"/>
    </xf>
    <xf numFmtId="4" fontId="23" fillId="0" borderId="21" xfId="0" applyNumberFormat="1" applyFont="1" applyBorder="1" applyAlignment="1">
      <alignment horizontal="center" vertical="center" wrapText="1"/>
    </xf>
    <xf numFmtId="4" fontId="23" fillId="0" borderId="9" xfId="0" applyNumberFormat="1" applyFont="1" applyBorder="1" applyAlignment="1">
      <alignment horizontal="center" vertical="center" wrapText="1"/>
    </xf>
    <xf numFmtId="0" fontId="15" fillId="0" borderId="0" xfId="0" applyFont="1" applyAlignment="1">
      <alignment horizontal="center" wrapText="1"/>
    </xf>
    <xf numFmtId="0" fontId="32" fillId="0" borderId="68" xfId="0" applyFont="1" applyBorder="1" applyAlignment="1">
      <alignment horizontal="center" vertical="center" wrapText="1"/>
    </xf>
    <xf numFmtId="0" fontId="23" fillId="8" borderId="62" xfId="0" applyFont="1" applyFill="1" applyBorder="1" applyAlignment="1">
      <alignment horizontal="center" vertical="center" wrapText="1"/>
    </xf>
    <xf numFmtId="4" fontId="18" fillId="0" borderId="72" xfId="0" applyNumberFormat="1" applyFont="1" applyBorder="1" applyAlignment="1">
      <alignment horizontal="center" vertical="center" wrapText="1"/>
    </xf>
    <xf numFmtId="0" fontId="23" fillId="2" borderId="61" xfId="0" applyFont="1" applyFill="1" applyBorder="1" applyAlignment="1">
      <alignment horizontal="center" vertical="center"/>
    </xf>
    <xf numFmtId="0" fontId="23" fillId="2" borderId="62" xfId="0" applyFont="1" applyFill="1" applyBorder="1" applyAlignment="1">
      <alignment horizontal="center" vertical="center"/>
    </xf>
    <xf numFmtId="3" fontId="23" fillId="2" borderId="62" xfId="0" applyNumberFormat="1" applyFont="1" applyFill="1" applyBorder="1" applyAlignment="1">
      <alignment horizontal="center" vertical="center" wrapText="1"/>
    </xf>
    <xf numFmtId="0" fontId="23" fillId="0" borderId="63" xfId="0" applyFont="1" applyBorder="1" applyAlignment="1">
      <alignment horizontal="center" vertical="center" wrapText="1"/>
    </xf>
    <xf numFmtId="0" fontId="23" fillId="0" borderId="65" xfId="0" applyFont="1" applyBorder="1" applyAlignment="1">
      <alignment horizontal="center" vertical="center" wrapText="1"/>
    </xf>
    <xf numFmtId="4" fontId="23" fillId="0" borderId="16" xfId="0" applyNumberFormat="1" applyFont="1" applyBorder="1" applyAlignment="1">
      <alignment horizontal="center" vertical="center" wrapText="1"/>
    </xf>
    <xf numFmtId="4" fontId="23" fillId="0" borderId="12" xfId="0" applyNumberFormat="1" applyFont="1" applyBorder="1" applyAlignment="1">
      <alignment horizontal="center" vertical="center" wrapText="1"/>
    </xf>
    <xf numFmtId="4" fontId="23" fillId="0" borderId="23" xfId="0" applyNumberFormat="1" applyFont="1" applyBorder="1" applyAlignment="1">
      <alignment horizontal="center" vertical="center" wrapText="1"/>
    </xf>
    <xf numFmtId="4" fontId="23" fillId="0" borderId="15" xfId="0" applyNumberFormat="1" applyFont="1" applyBorder="1" applyAlignment="1">
      <alignment horizontal="center" vertical="center" wrapText="1"/>
    </xf>
    <xf numFmtId="4" fontId="23" fillId="0" borderId="3" xfId="0" applyNumberFormat="1" applyFont="1" applyBorder="1" applyAlignment="1">
      <alignment horizontal="center" vertical="center" wrapText="1"/>
    </xf>
    <xf numFmtId="4" fontId="23" fillId="0" borderId="24" xfId="0" applyNumberFormat="1" applyFont="1" applyBorder="1" applyAlignment="1">
      <alignment horizontal="center" vertical="center" wrapText="1"/>
    </xf>
    <xf numFmtId="2" fontId="23" fillId="0" borderId="23" xfId="0" applyNumberFormat="1" applyFont="1" applyBorder="1" applyAlignment="1">
      <alignment horizontal="center" vertical="center" wrapText="1"/>
    </xf>
    <xf numFmtId="2" fontId="23" fillId="0" borderId="15" xfId="0" applyNumberFormat="1" applyFont="1" applyBorder="1" applyAlignment="1">
      <alignment horizontal="center" vertical="center" wrapText="1"/>
    </xf>
    <xf numFmtId="0" fontId="18" fillId="0" borderId="0" xfId="0" applyFont="1" applyAlignment="1">
      <alignment horizontal="left" wrapText="1"/>
    </xf>
    <xf numFmtId="0" fontId="23" fillId="8" borderId="63" xfId="0" applyFont="1" applyFill="1" applyBorder="1" applyAlignment="1">
      <alignment horizontal="center" vertical="center"/>
    </xf>
    <xf numFmtId="0" fontId="23" fillId="8" borderId="64" xfId="0" applyFont="1" applyFill="1" applyBorder="1" applyAlignment="1">
      <alignment horizontal="center" vertical="center"/>
    </xf>
    <xf numFmtId="0" fontId="23" fillId="8" borderId="65" xfId="0" applyFont="1" applyFill="1" applyBorder="1" applyAlignment="1">
      <alignment horizontal="center" vertical="center"/>
    </xf>
    <xf numFmtId="0" fontId="24" fillId="0" borderId="74" xfId="0" applyFont="1" applyBorder="1" applyAlignment="1">
      <alignment horizontal="center" vertical="center"/>
    </xf>
    <xf numFmtId="0" fontId="24" fillId="0" borderId="75" xfId="0" applyFont="1" applyBorder="1" applyAlignment="1">
      <alignment horizontal="center" vertical="center"/>
    </xf>
    <xf numFmtId="3" fontId="22" fillId="0" borderId="74" xfId="0" applyNumberFormat="1" applyFont="1" applyBorder="1" applyAlignment="1">
      <alignment horizontal="center" vertical="center"/>
    </xf>
    <xf numFmtId="3" fontId="22" fillId="0" borderId="50"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19" xfId="0" applyFont="1" applyBorder="1" applyAlignment="1">
      <alignment horizontal="center" vertical="center"/>
    </xf>
    <xf numFmtId="3" fontId="22" fillId="0" borderId="16" xfId="0" applyNumberFormat="1" applyFont="1" applyBorder="1" applyAlignment="1">
      <alignment horizontal="center" vertical="center"/>
    </xf>
    <xf numFmtId="3" fontId="22" fillId="0" borderId="12"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17" xfId="0" applyFont="1" applyBorder="1" applyAlignment="1">
      <alignment horizontal="center" vertical="center"/>
    </xf>
    <xf numFmtId="3" fontId="22" fillId="0" borderId="18" xfId="0" applyNumberFormat="1" applyFont="1" applyBorder="1" applyAlignment="1">
      <alignment horizontal="center" vertical="center"/>
    </xf>
    <xf numFmtId="3" fontId="22" fillId="0" borderId="26" xfId="0" applyNumberFormat="1" applyFont="1" applyBorder="1" applyAlignment="1">
      <alignment horizontal="center" vertical="center"/>
    </xf>
    <xf numFmtId="4" fontId="23" fillId="0" borderId="45" xfId="0" applyNumberFormat="1" applyFont="1" applyBorder="1" applyAlignment="1">
      <alignment horizontal="center"/>
    </xf>
    <xf numFmtId="4" fontId="23" fillId="0" borderId="66" xfId="0" applyNumberFormat="1" applyFont="1" applyBorder="1" applyAlignment="1">
      <alignment horizontal="center"/>
    </xf>
    <xf numFmtId="4" fontId="23" fillId="0" borderId="64" xfId="0" applyNumberFormat="1" applyFont="1" applyBorder="1" applyAlignment="1">
      <alignment horizontal="center"/>
    </xf>
    <xf numFmtId="0" fontId="43" fillId="0" borderId="0" xfId="0" applyFont="1" applyAlignment="1">
      <alignment horizontal="left" vertical="top"/>
    </xf>
    <xf numFmtId="0" fontId="24" fillId="0" borderId="3" xfId="0" applyFont="1" applyBorder="1" applyAlignment="1">
      <alignment horizontal="center" vertical="center"/>
    </xf>
    <xf numFmtId="0" fontId="24" fillId="0" borderId="4" xfId="0" applyFont="1" applyBorder="1" applyAlignment="1">
      <alignment horizontal="center" vertical="center"/>
    </xf>
    <xf numFmtId="3" fontId="22" fillId="0" borderId="3" xfId="0" applyNumberFormat="1" applyFont="1" applyBorder="1" applyAlignment="1">
      <alignment horizontal="center" vertical="center"/>
    </xf>
    <xf numFmtId="3" fontId="22" fillId="0" borderId="24" xfId="0" applyNumberFormat="1" applyFont="1" applyBorder="1" applyAlignment="1">
      <alignment horizontal="center" vertical="center"/>
    </xf>
    <xf numFmtId="0" fontId="24" fillId="0" borderId="31" xfId="0" applyFont="1" applyBorder="1" applyAlignment="1">
      <alignment horizontal="center" vertical="center"/>
    </xf>
    <xf numFmtId="0" fontId="24" fillId="0" borderId="30" xfId="0" applyFont="1" applyBorder="1" applyAlignment="1">
      <alignment horizontal="center" vertical="center"/>
    </xf>
    <xf numFmtId="3" fontId="22" fillId="0" borderId="31" xfId="0" applyNumberFormat="1" applyFont="1" applyBorder="1" applyAlignment="1">
      <alignment horizontal="center" vertical="center"/>
    </xf>
    <xf numFmtId="3" fontId="22" fillId="0" borderId="76" xfId="0" applyNumberFormat="1"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3" fontId="26" fillId="0" borderId="63" xfId="0" applyNumberFormat="1" applyFont="1" applyBorder="1" applyAlignment="1">
      <alignment horizontal="center" vertical="center"/>
    </xf>
    <xf numFmtId="3" fontId="26" fillId="0" borderId="65" xfId="0" applyNumberFormat="1" applyFont="1" applyBorder="1" applyAlignment="1">
      <alignment horizontal="center" vertical="center"/>
    </xf>
    <xf numFmtId="0" fontId="44" fillId="0" borderId="0" xfId="0" applyFont="1" applyAlignment="1">
      <alignment horizontal="left"/>
    </xf>
    <xf numFmtId="0" fontId="44" fillId="0" borderId="0" xfId="0" applyFont="1" applyAlignment="1">
      <alignment horizontal="left" vertical="top" wrapText="1"/>
    </xf>
    <xf numFmtId="0" fontId="15" fillId="0" borderId="0" xfId="0" applyFont="1" applyAlignment="1">
      <alignment horizontal="center" vertical="center" wrapText="1"/>
    </xf>
    <xf numFmtId="0" fontId="47" fillId="0" borderId="0" xfId="0" applyFont="1" applyAlignment="1">
      <alignment horizontal="center"/>
    </xf>
    <xf numFmtId="0" fontId="48" fillId="0" borderId="0" xfId="0" applyFont="1" applyAlignment="1">
      <alignment horizontal="center"/>
    </xf>
    <xf numFmtId="0" fontId="44" fillId="0" borderId="29" xfId="0" applyFont="1" applyBorder="1" applyAlignment="1">
      <alignment horizontal="left" wrapText="1"/>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47" fillId="0" borderId="0" xfId="0" applyFont="1" applyAlignment="1">
      <alignment horizontal="center" wrapText="1"/>
    </xf>
    <xf numFmtId="0" fontId="45" fillId="0" borderId="0" xfId="0" applyFont="1" applyAlignment="1">
      <alignment horizontal="left" vertical="top"/>
    </xf>
  </cellXfs>
  <cellStyles count="2">
    <cellStyle name="Денежный" xfId="1" builtinId="4"/>
    <cellStyle name="Обычный" xfId="0" builtinId="0"/>
  </cellStyles>
  <dxfs count="0"/>
  <tableStyles count="0" defaultTableStyle="TableStyleMedium2" defaultPivotStyle="PivotStyleLight16"/>
  <colors>
    <mruColors>
      <color rgb="FFFFFFCC"/>
      <color rgb="FFFD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A126"/>
  <sheetViews>
    <sheetView tabSelected="1" view="pageBreakPreview" topLeftCell="DP79" zoomScale="130" zoomScaleNormal="130" zoomScaleSheetLayoutView="130" zoomScalePageLayoutView="130" workbookViewId="0">
      <selection activeCell="FM98" sqref="FM98"/>
    </sheetView>
  </sheetViews>
  <sheetFormatPr defaultColWidth="0.85546875" defaultRowHeight="11.25" x14ac:dyDescent="0.2"/>
  <cols>
    <col min="1" max="2" width="0.85546875" style="22"/>
    <col min="3" max="20" width="0.85546875" style="2"/>
    <col min="21" max="21" width="0.85546875" style="2" customWidth="1"/>
    <col min="22" max="67" width="0.85546875" style="2"/>
    <col min="68" max="68" width="0.85546875" style="2" customWidth="1"/>
    <col min="69" max="71" width="0.85546875" style="2"/>
    <col min="72" max="72" width="0.85546875" style="2" customWidth="1"/>
    <col min="73" max="76" width="0.85546875" style="2"/>
    <col min="77" max="77" width="10.85546875" style="2" customWidth="1"/>
    <col min="78" max="83" width="0.85546875" style="2"/>
    <col min="84" max="85" width="0.85546875" style="2" customWidth="1"/>
    <col min="86" max="98" width="0.85546875" style="2"/>
    <col min="99" max="110" width="0.85546875" style="2" customWidth="1"/>
    <col min="111" max="111" width="1.5703125" style="2" customWidth="1"/>
    <col min="112" max="123" width="0.85546875" style="2" customWidth="1"/>
    <col min="124" max="124" width="3.5703125" style="2" customWidth="1"/>
    <col min="125" max="136" width="0.85546875" style="2" customWidth="1"/>
    <col min="137" max="137" width="2.85546875" style="2" customWidth="1"/>
    <col min="138" max="149" width="0.85546875" style="2" customWidth="1"/>
    <col min="150" max="150" width="2.5703125" style="2" customWidth="1"/>
    <col min="151" max="165" width="0.85546875" style="2" customWidth="1"/>
    <col min="166" max="166" width="11.28515625" style="2" customWidth="1"/>
    <col min="167" max="167" width="11.7109375" style="27" bestFit="1" customWidth="1"/>
    <col min="168" max="168" width="11.140625" style="2" customWidth="1"/>
    <col min="169" max="169" width="10.5703125" style="2" customWidth="1"/>
    <col min="170" max="170" width="11.42578125" style="2" customWidth="1"/>
    <col min="171" max="171" width="11.7109375" style="27" bestFit="1" customWidth="1"/>
    <col min="172" max="173" width="10.85546875" style="2" bestFit="1" customWidth="1"/>
    <col min="174" max="174" width="10.85546875" style="2" customWidth="1"/>
    <col min="175" max="175" width="13" style="27" customWidth="1"/>
    <col min="176" max="177" width="10.85546875" style="2" bestFit="1" customWidth="1"/>
    <col min="178" max="179" width="10.85546875" style="42" customWidth="1"/>
    <col min="180" max="180" width="10.85546875" style="42" bestFit="1" customWidth="1"/>
    <col min="181" max="181" width="10" style="42" bestFit="1" customWidth="1"/>
    <col min="182" max="182" width="0.85546875" style="2"/>
    <col min="183" max="183" width="10.5703125" style="2" bestFit="1" customWidth="1"/>
    <col min="184" max="16384" width="0.85546875" style="2"/>
  </cols>
  <sheetData>
    <row r="1" spans="1:181" s="279" customFormat="1" ht="14.25" customHeight="1" x14ac:dyDescent="0.2">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row>
    <row r="2" spans="1:181" s="279" customFormat="1" ht="12" customHeight="1" x14ac:dyDescent="0.2">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c r="FF2" s="86"/>
      <c r="FG2" s="86"/>
    </row>
    <row r="3" spans="1:181" s="279" customFormat="1" x14ac:dyDescent="0.2"/>
    <row r="4" spans="1:181" s="279" customFormat="1" x14ac:dyDescent="0.2"/>
    <row r="5" spans="1:181" s="280" customFormat="1" ht="10.5" x14ac:dyDescent="0.2">
      <c r="DY5" s="435" t="s">
        <v>308</v>
      </c>
      <c r="DZ5" s="435"/>
      <c r="EA5" s="435"/>
      <c r="EB5" s="435"/>
      <c r="EC5" s="435"/>
      <c r="ED5" s="435"/>
      <c r="EE5" s="435"/>
      <c r="EF5" s="435"/>
      <c r="EG5" s="435"/>
      <c r="EH5" s="435"/>
      <c r="EI5" s="435"/>
      <c r="EJ5" s="435"/>
      <c r="EK5" s="435"/>
      <c r="EL5" s="435"/>
      <c r="EM5" s="435"/>
      <c r="EN5" s="435"/>
      <c r="EO5" s="435"/>
      <c r="EP5" s="435"/>
      <c r="EQ5" s="435"/>
      <c r="ER5" s="435"/>
      <c r="ES5" s="435"/>
      <c r="ET5" s="435"/>
      <c r="EU5" s="435"/>
      <c r="EV5" s="435"/>
      <c r="EW5" s="435"/>
      <c r="EX5" s="435"/>
      <c r="EY5" s="435"/>
      <c r="EZ5" s="435"/>
      <c r="FA5" s="435"/>
      <c r="FB5" s="435"/>
      <c r="FC5" s="435"/>
      <c r="FD5" s="435"/>
      <c r="FE5" s="435"/>
      <c r="FF5" s="435"/>
      <c r="FG5" s="435"/>
    </row>
    <row r="6" spans="1:181" s="1" customFormat="1" ht="10.5" x14ac:dyDescent="0.2">
      <c r="A6" s="21"/>
      <c r="B6" s="21"/>
      <c r="DX6" s="49"/>
      <c r="DY6" s="436" t="s">
        <v>354</v>
      </c>
      <c r="DZ6" s="436"/>
      <c r="EA6" s="436"/>
      <c r="EB6" s="436"/>
      <c r="EC6" s="436"/>
      <c r="ED6" s="436"/>
      <c r="EE6" s="436"/>
      <c r="EF6" s="436"/>
      <c r="EG6" s="436"/>
      <c r="EH6" s="436"/>
      <c r="EI6" s="436"/>
      <c r="EJ6" s="436"/>
      <c r="EK6" s="436"/>
      <c r="EL6" s="436"/>
      <c r="EM6" s="436"/>
      <c r="EN6" s="436"/>
      <c r="EO6" s="436"/>
      <c r="EP6" s="436"/>
      <c r="EQ6" s="436"/>
      <c r="ER6" s="436"/>
      <c r="ES6" s="436"/>
      <c r="ET6" s="436"/>
      <c r="EU6" s="436"/>
      <c r="EV6" s="436"/>
      <c r="EW6" s="436"/>
      <c r="EX6" s="436"/>
      <c r="EY6" s="436"/>
      <c r="EZ6" s="436"/>
      <c r="FA6" s="436"/>
      <c r="FB6" s="436"/>
      <c r="FC6" s="436"/>
      <c r="FD6" s="436"/>
      <c r="FE6" s="436"/>
      <c r="FF6" s="436"/>
      <c r="FG6" s="436"/>
      <c r="FK6" s="28"/>
      <c r="FO6" s="28"/>
      <c r="FS6" s="28"/>
      <c r="FV6" s="41"/>
      <c r="FW6" s="41"/>
      <c r="FX6" s="41"/>
      <c r="FY6" s="41"/>
    </row>
    <row r="7" spans="1:181" s="3" customFormat="1" ht="12.75" customHeight="1" x14ac:dyDescent="0.15">
      <c r="DX7" s="438" t="s">
        <v>208</v>
      </c>
      <c r="DY7" s="438"/>
      <c r="DZ7" s="438"/>
      <c r="EA7" s="438"/>
      <c r="EB7" s="438"/>
      <c r="EC7" s="438"/>
      <c r="ED7" s="438"/>
      <c r="EE7" s="438"/>
      <c r="EF7" s="438"/>
      <c r="EG7" s="438"/>
      <c r="EH7" s="438"/>
      <c r="EI7" s="438"/>
      <c r="EJ7" s="438"/>
      <c r="EK7" s="438"/>
      <c r="EL7" s="438"/>
      <c r="EM7" s="438"/>
      <c r="EN7" s="438"/>
      <c r="EO7" s="438"/>
      <c r="EP7" s="438"/>
      <c r="EQ7" s="438"/>
      <c r="ER7" s="438"/>
      <c r="ES7" s="438"/>
      <c r="ET7" s="438"/>
      <c r="EU7" s="438"/>
      <c r="EV7" s="438"/>
      <c r="EW7" s="438"/>
      <c r="EX7" s="438"/>
      <c r="EY7" s="438"/>
      <c r="EZ7" s="438"/>
      <c r="FA7" s="438"/>
      <c r="FB7" s="438"/>
      <c r="FC7" s="438"/>
      <c r="FD7" s="438"/>
      <c r="FE7" s="438"/>
      <c r="FF7" s="438"/>
      <c r="FG7" s="438"/>
    </row>
    <row r="8" spans="1:181" s="1" customFormat="1" ht="10.5" x14ac:dyDescent="0.2">
      <c r="A8" s="21"/>
      <c r="B8" s="21"/>
      <c r="DX8" s="49"/>
      <c r="DY8" s="437"/>
      <c r="DZ8" s="437"/>
      <c r="EA8" s="437"/>
      <c r="EB8" s="437"/>
      <c r="EC8" s="437"/>
      <c r="ED8" s="437"/>
      <c r="EE8" s="437"/>
      <c r="EF8" s="437"/>
      <c r="EG8" s="437"/>
      <c r="EH8" s="437"/>
      <c r="EI8" s="437"/>
      <c r="EJ8" s="437"/>
      <c r="EK8" s="437"/>
      <c r="EL8" s="437"/>
      <c r="EM8" s="437"/>
      <c r="EN8" s="437"/>
      <c r="EO8" s="437"/>
      <c r="EP8" s="437"/>
      <c r="EQ8" s="437"/>
      <c r="ER8" s="437"/>
      <c r="ES8" s="437"/>
      <c r="ET8" s="437"/>
      <c r="EU8" s="437"/>
      <c r="EV8" s="437"/>
      <c r="EW8" s="437"/>
      <c r="EX8" s="437"/>
      <c r="EY8" s="437"/>
      <c r="EZ8" s="437"/>
      <c r="FA8" s="437"/>
      <c r="FB8" s="437"/>
      <c r="FC8" s="437"/>
      <c r="FD8" s="437"/>
      <c r="FE8" s="437"/>
      <c r="FF8" s="437"/>
      <c r="FG8" s="437"/>
      <c r="FK8" s="28"/>
      <c r="FO8" s="28"/>
      <c r="FS8" s="28"/>
      <c r="FV8" s="41"/>
      <c r="FW8" s="41"/>
      <c r="FX8" s="41"/>
      <c r="FY8" s="41"/>
    </row>
    <row r="9" spans="1:181" s="3" customFormat="1" ht="8.25" x14ac:dyDescent="0.15">
      <c r="DY9" s="439"/>
      <c r="DZ9" s="439"/>
      <c r="EA9" s="439"/>
      <c r="EB9" s="439"/>
      <c r="EC9" s="439"/>
      <c r="ED9" s="439"/>
      <c r="EE9" s="439"/>
      <c r="EF9" s="439"/>
      <c r="EG9" s="439"/>
      <c r="EH9" s="439"/>
      <c r="EI9" s="439"/>
      <c r="EJ9" s="439"/>
      <c r="EK9" s="439"/>
      <c r="EL9" s="439"/>
      <c r="EM9" s="439"/>
      <c r="EN9" s="439"/>
      <c r="EO9" s="439"/>
      <c r="EP9" s="439"/>
      <c r="EQ9" s="439"/>
      <c r="ER9" s="439"/>
      <c r="ES9" s="439"/>
      <c r="ET9" s="439"/>
      <c r="EU9" s="439"/>
      <c r="EV9" s="439"/>
      <c r="EW9" s="439"/>
      <c r="EX9" s="439"/>
      <c r="EY9" s="439"/>
      <c r="EZ9" s="439"/>
      <c r="FA9" s="439"/>
      <c r="FB9" s="439"/>
      <c r="FC9" s="439"/>
      <c r="FD9" s="439"/>
      <c r="FE9" s="439"/>
      <c r="FF9" s="439"/>
      <c r="FG9" s="439"/>
    </row>
    <row r="10" spans="1:181" s="3" customFormat="1" ht="10.5" x14ac:dyDescent="0.2">
      <c r="DY10" s="437"/>
      <c r="DZ10" s="437"/>
      <c r="EA10" s="437"/>
      <c r="EB10" s="437"/>
      <c r="EC10" s="437"/>
      <c r="ED10" s="437"/>
      <c r="EE10" s="437"/>
      <c r="EF10" s="437"/>
      <c r="EG10" s="437"/>
      <c r="EH10" s="437"/>
      <c r="EI10" s="437"/>
      <c r="EJ10" s="437"/>
      <c r="EK10" s="437"/>
      <c r="EL10" s="87"/>
      <c r="EM10" s="87"/>
      <c r="EN10" s="437" t="s">
        <v>355</v>
      </c>
      <c r="EO10" s="437"/>
      <c r="EP10" s="437"/>
      <c r="EQ10" s="437"/>
      <c r="ER10" s="437"/>
      <c r="ES10" s="437"/>
      <c r="ET10" s="437"/>
      <c r="EU10" s="437"/>
      <c r="EV10" s="437"/>
      <c r="EW10" s="437"/>
      <c r="EX10" s="437"/>
      <c r="EY10" s="437"/>
      <c r="EZ10" s="437"/>
      <c r="FA10" s="437"/>
      <c r="FB10" s="437"/>
      <c r="FC10" s="437"/>
      <c r="FD10" s="437"/>
      <c r="FE10" s="437"/>
      <c r="FF10" s="437"/>
      <c r="FG10" s="437"/>
    </row>
    <row r="11" spans="1:181" s="3" customFormat="1" ht="8.25" x14ac:dyDescent="0.15">
      <c r="DY11" s="439" t="s">
        <v>0</v>
      </c>
      <c r="DZ11" s="439"/>
      <c r="EA11" s="439"/>
      <c r="EB11" s="439"/>
      <c r="EC11" s="439"/>
      <c r="ED11" s="439"/>
      <c r="EE11" s="439"/>
      <c r="EF11" s="439"/>
      <c r="EG11" s="439"/>
      <c r="EH11" s="439"/>
      <c r="EI11" s="439"/>
      <c r="EJ11" s="439"/>
      <c r="EK11" s="439"/>
      <c r="EL11" s="88"/>
      <c r="EM11" s="88"/>
      <c r="EN11" s="439" t="s">
        <v>1</v>
      </c>
      <c r="EO11" s="439"/>
      <c r="EP11" s="439"/>
      <c r="EQ11" s="439"/>
      <c r="ER11" s="439"/>
      <c r="ES11" s="439"/>
      <c r="ET11" s="439"/>
      <c r="EU11" s="439"/>
      <c r="EV11" s="439"/>
      <c r="EW11" s="439"/>
      <c r="EX11" s="439"/>
      <c r="EY11" s="439"/>
      <c r="EZ11" s="439"/>
      <c r="FA11" s="439"/>
      <c r="FB11" s="439"/>
      <c r="FC11" s="439"/>
      <c r="FD11" s="439"/>
      <c r="FE11" s="439"/>
      <c r="FF11" s="439"/>
      <c r="FG11" s="439"/>
    </row>
    <row r="12" spans="1:181" s="1" customFormat="1" ht="10.5" x14ac:dyDescent="0.2">
      <c r="A12" s="21"/>
      <c r="B12" s="21"/>
      <c r="DY12" s="453" t="s">
        <v>2</v>
      </c>
      <c r="DZ12" s="453"/>
      <c r="EA12" s="454"/>
      <c r="EB12" s="454"/>
      <c r="EC12" s="454"/>
      <c r="ED12" s="440" t="s">
        <v>2</v>
      </c>
      <c r="EE12" s="440"/>
      <c r="EF12" s="87"/>
      <c r="EG12" s="454"/>
      <c r="EH12" s="454"/>
      <c r="EI12" s="454"/>
      <c r="EJ12" s="454"/>
      <c r="EK12" s="454"/>
      <c r="EL12" s="454"/>
      <c r="EM12" s="454"/>
      <c r="EN12" s="454"/>
      <c r="EO12" s="454"/>
      <c r="EP12" s="454"/>
      <c r="EQ12" s="454"/>
      <c r="ER12" s="454"/>
      <c r="ES12" s="454"/>
      <c r="ET12" s="454"/>
      <c r="EU12" s="454"/>
      <c r="EV12" s="453">
        <v>20</v>
      </c>
      <c r="EW12" s="453"/>
      <c r="EX12" s="453"/>
      <c r="EY12" s="455"/>
      <c r="EZ12" s="455"/>
      <c r="FA12" s="455"/>
      <c r="FB12" s="440" t="s">
        <v>3</v>
      </c>
      <c r="FC12" s="440"/>
      <c r="FD12" s="440"/>
      <c r="FE12" s="87"/>
      <c r="FF12" s="87"/>
      <c r="FG12" s="87"/>
      <c r="FK12" s="28"/>
      <c r="FO12" s="28"/>
      <c r="FS12" s="28"/>
      <c r="FV12" s="41"/>
      <c r="FW12" s="41"/>
      <c r="FX12" s="41"/>
      <c r="FY12" s="41"/>
    </row>
    <row r="14" spans="1:181" s="4" customFormat="1" ht="26.25" customHeight="1" x14ac:dyDescent="0.2">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362" t="s">
        <v>313</v>
      </c>
      <c r="AJ14" s="362"/>
      <c r="AK14" s="362"/>
      <c r="AL14" s="362"/>
      <c r="AM14" s="362"/>
      <c r="AN14" s="362"/>
      <c r="AO14" s="362"/>
      <c r="AP14" s="362"/>
      <c r="AQ14" s="362"/>
      <c r="AR14" s="362"/>
      <c r="AS14" s="362"/>
      <c r="AT14" s="362"/>
      <c r="AU14" s="362"/>
      <c r="AV14" s="362"/>
      <c r="AW14" s="362"/>
      <c r="AX14" s="362"/>
      <c r="AY14" s="362"/>
      <c r="AZ14" s="362"/>
      <c r="BA14" s="362"/>
      <c r="BB14" s="362"/>
      <c r="BC14" s="362"/>
      <c r="BD14" s="362"/>
      <c r="BE14" s="362"/>
      <c r="BF14" s="362"/>
      <c r="BG14" s="362"/>
      <c r="BH14" s="362"/>
      <c r="BI14" s="362"/>
      <c r="BJ14" s="362"/>
      <c r="BK14" s="362"/>
      <c r="BL14" s="362"/>
      <c r="BM14" s="362"/>
      <c r="BN14" s="362"/>
      <c r="BO14" s="362"/>
      <c r="BP14" s="362"/>
      <c r="BQ14" s="362"/>
      <c r="BR14" s="362"/>
      <c r="BS14" s="362"/>
      <c r="BT14" s="362"/>
      <c r="BU14" s="362"/>
      <c r="BV14" s="362"/>
      <c r="BW14" s="362"/>
      <c r="BX14" s="362"/>
      <c r="BY14" s="362"/>
      <c r="BZ14" s="362"/>
      <c r="CA14" s="362"/>
      <c r="CB14" s="362"/>
      <c r="CC14" s="362"/>
      <c r="CD14" s="362"/>
      <c r="CE14" s="362"/>
      <c r="CF14" s="362"/>
      <c r="CG14" s="362"/>
      <c r="CH14" s="362"/>
      <c r="CI14" s="362"/>
      <c r="CJ14" s="362"/>
      <c r="CK14" s="362"/>
      <c r="CL14" s="362"/>
      <c r="CM14" s="362"/>
      <c r="CN14" s="362"/>
      <c r="CO14" s="362"/>
      <c r="CP14" s="362"/>
      <c r="CQ14" s="362"/>
      <c r="CR14" s="362"/>
      <c r="CS14" s="359" t="s">
        <v>275</v>
      </c>
      <c r="CT14" s="359"/>
      <c r="CU14" s="359"/>
      <c r="CV14" s="360" t="s">
        <v>3</v>
      </c>
      <c r="CW14" s="360"/>
      <c r="CX14" s="360"/>
      <c r="CY14" s="360"/>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51"/>
      <c r="FK14" s="29"/>
      <c r="FO14" s="29"/>
      <c r="FS14" s="29"/>
      <c r="FV14" s="40"/>
      <c r="FW14" s="40"/>
      <c r="FX14" s="40"/>
      <c r="FY14" s="40"/>
    </row>
    <row r="15" spans="1:181" s="4" customFormat="1" ht="12" x14ac:dyDescent="0.2">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361" t="s">
        <v>309</v>
      </c>
      <c r="AZ15" s="361"/>
      <c r="BA15" s="361"/>
      <c r="BB15" s="361"/>
      <c r="BC15" s="361"/>
      <c r="BD15" s="361"/>
      <c r="BE15" s="361"/>
      <c r="BF15" s="359" t="s">
        <v>275</v>
      </c>
      <c r="BG15" s="359"/>
      <c r="BH15" s="359"/>
      <c r="BI15" s="361" t="s">
        <v>310</v>
      </c>
      <c r="BJ15" s="361"/>
      <c r="BK15" s="361"/>
      <c r="BL15" s="361"/>
      <c r="BM15" s="361"/>
      <c r="BN15" s="361"/>
      <c r="BO15" s="361"/>
      <c r="BP15" s="361"/>
      <c r="BQ15" s="361"/>
      <c r="BR15" s="361"/>
      <c r="BS15" s="361"/>
      <c r="BT15" s="361"/>
      <c r="BU15" s="361"/>
      <c r="BV15" s="361"/>
      <c r="BW15" s="361"/>
      <c r="BX15" s="361"/>
      <c r="BY15" s="361"/>
      <c r="BZ15" s="361"/>
      <c r="CA15" s="361"/>
      <c r="CB15" s="361"/>
      <c r="CC15" s="361"/>
      <c r="CD15" s="361"/>
      <c r="CE15" s="359" t="s">
        <v>297</v>
      </c>
      <c r="CF15" s="359"/>
      <c r="CG15" s="359"/>
      <c r="CH15" s="361" t="s">
        <v>311</v>
      </c>
      <c r="CI15" s="361"/>
      <c r="CJ15" s="361"/>
      <c r="CK15" s="361"/>
      <c r="CL15" s="361"/>
      <c r="CM15" s="359" t="s">
        <v>301</v>
      </c>
      <c r="CN15" s="359"/>
      <c r="CO15" s="359"/>
      <c r="CP15" s="360" t="s">
        <v>312</v>
      </c>
      <c r="CQ15" s="360"/>
      <c r="CR15" s="360"/>
      <c r="CS15" s="360"/>
      <c r="CT15" s="360"/>
      <c r="CU15" s="360"/>
      <c r="CV15" s="360"/>
      <c r="CW15" s="360"/>
      <c r="CX15" s="360"/>
      <c r="CY15" s="89"/>
      <c r="EC15" s="51"/>
      <c r="ED15" s="51"/>
      <c r="EE15" s="51"/>
      <c r="EF15" s="51"/>
      <c r="EG15" s="51"/>
      <c r="EH15" s="51"/>
      <c r="EI15" s="51"/>
      <c r="EJ15" s="51"/>
      <c r="EK15" s="51"/>
      <c r="EL15" s="51"/>
      <c r="EM15" s="51"/>
      <c r="EN15" s="51"/>
      <c r="EO15" s="51"/>
      <c r="EP15" s="51"/>
      <c r="EQ15" s="51"/>
      <c r="ER15" s="51"/>
      <c r="ES15" s="51"/>
      <c r="ET15" s="51"/>
      <c r="EU15" s="324" t="s">
        <v>4</v>
      </c>
      <c r="EV15" s="325"/>
      <c r="EW15" s="325"/>
      <c r="EX15" s="325"/>
      <c r="EY15" s="325"/>
      <c r="EZ15" s="325"/>
      <c r="FA15" s="325"/>
      <c r="FB15" s="325"/>
      <c r="FC15" s="325"/>
      <c r="FD15" s="325"/>
      <c r="FE15" s="325"/>
      <c r="FF15" s="325"/>
      <c r="FG15" s="326"/>
      <c r="FK15" s="29"/>
      <c r="FO15" s="29"/>
      <c r="FS15" s="29"/>
      <c r="FV15" s="40"/>
      <c r="FW15" s="40"/>
      <c r="FX15" s="40"/>
      <c r="FY15" s="40"/>
    </row>
    <row r="16" spans="1:181" s="4" customFormat="1" ht="12.75" thickBot="1" x14ac:dyDescent="0.25">
      <c r="BA16" s="19"/>
      <c r="BB16" s="19"/>
      <c r="BC16" s="19"/>
      <c r="BD16" s="19"/>
      <c r="BE16" s="19"/>
      <c r="BF16" s="19"/>
      <c r="BG16" s="19"/>
      <c r="BH16" s="20"/>
      <c r="BI16" s="20"/>
      <c r="BJ16" s="20"/>
      <c r="BK16" s="19"/>
      <c r="BL16" s="19"/>
      <c r="BM16" s="19"/>
      <c r="BN16" s="19"/>
      <c r="BO16" s="19"/>
      <c r="BP16" s="19"/>
      <c r="BQ16" s="19"/>
      <c r="BR16" s="19"/>
      <c r="BS16" s="19"/>
      <c r="BT16" s="19"/>
      <c r="BU16" s="19"/>
      <c r="BV16" s="19"/>
      <c r="BW16" s="19"/>
      <c r="BX16" s="19"/>
      <c r="BY16" s="19"/>
      <c r="BZ16" s="19"/>
      <c r="CA16" s="19"/>
      <c r="CB16" s="19"/>
      <c r="CC16" s="19"/>
      <c r="CD16" s="19"/>
      <c r="CE16" s="19"/>
      <c r="CF16" s="19"/>
      <c r="CG16" s="20"/>
      <c r="CH16" s="20"/>
      <c r="CI16" s="20"/>
      <c r="CJ16" s="19"/>
      <c r="CK16" s="19"/>
      <c r="CL16" s="19"/>
      <c r="CM16" s="19"/>
      <c r="CN16" s="19"/>
      <c r="CO16" s="20"/>
      <c r="CP16" s="20"/>
      <c r="CQ16" s="20"/>
      <c r="CR16" s="19"/>
      <c r="CS16" s="19"/>
      <c r="CT16" s="19"/>
      <c r="CU16" s="19"/>
      <c r="CV16" s="19"/>
      <c r="CW16" s="19"/>
      <c r="CX16" s="19"/>
      <c r="CY16" s="19"/>
      <c r="CZ16" s="19"/>
      <c r="EC16" s="51"/>
      <c r="ED16" s="51"/>
      <c r="EE16" s="51"/>
      <c r="EF16" s="51"/>
      <c r="EG16" s="51"/>
      <c r="EH16" s="51"/>
      <c r="EI16" s="51"/>
      <c r="EJ16" s="51"/>
      <c r="EK16" s="51"/>
      <c r="EL16" s="51"/>
      <c r="EM16" s="51"/>
      <c r="EN16" s="51"/>
      <c r="EO16" s="51"/>
      <c r="EP16" s="51"/>
      <c r="EQ16" s="51"/>
      <c r="ER16" s="51"/>
      <c r="ES16" s="51"/>
      <c r="ET16" s="51"/>
      <c r="EU16" s="327"/>
      <c r="EV16" s="328"/>
      <c r="EW16" s="328"/>
      <c r="EX16" s="328"/>
      <c r="EY16" s="328"/>
      <c r="EZ16" s="328"/>
      <c r="FA16" s="328"/>
      <c r="FB16" s="328"/>
      <c r="FC16" s="328"/>
      <c r="FD16" s="328"/>
      <c r="FE16" s="328"/>
      <c r="FF16" s="328"/>
      <c r="FG16" s="329"/>
      <c r="FK16" s="29"/>
      <c r="FO16" s="29"/>
      <c r="FS16" s="29"/>
      <c r="FV16" s="40"/>
      <c r="FW16" s="40"/>
      <c r="FX16" s="40"/>
      <c r="FY16" s="40"/>
    </row>
    <row r="17" spans="3:181" x14ac:dyDescent="0.2">
      <c r="BF17" s="428" t="s">
        <v>5</v>
      </c>
      <c r="BG17" s="428"/>
      <c r="BH17" s="428"/>
      <c r="BI17" s="428"/>
      <c r="BJ17" s="429" t="s">
        <v>502</v>
      </c>
      <c r="BK17" s="429"/>
      <c r="BL17" s="429"/>
      <c r="BM17" s="430" t="s">
        <v>2</v>
      </c>
      <c r="BN17" s="430"/>
      <c r="BO17" s="50"/>
      <c r="BP17" s="429" t="s">
        <v>501</v>
      </c>
      <c r="BQ17" s="429"/>
      <c r="BR17" s="429"/>
      <c r="BS17" s="429"/>
      <c r="BT17" s="429"/>
      <c r="BU17" s="429"/>
      <c r="BV17" s="429"/>
      <c r="BW17" s="429"/>
      <c r="BX17" s="429"/>
      <c r="BY17" s="429"/>
      <c r="BZ17" s="429"/>
      <c r="CA17" s="429"/>
      <c r="CB17" s="429"/>
      <c r="CC17" s="429"/>
      <c r="CD17" s="429"/>
      <c r="CE17" s="428">
        <v>20</v>
      </c>
      <c r="CF17" s="428"/>
      <c r="CG17" s="428"/>
      <c r="CH17" s="431" t="s">
        <v>275</v>
      </c>
      <c r="CI17" s="431"/>
      <c r="CJ17" s="431"/>
      <c r="CK17" s="50" t="s">
        <v>3</v>
      </c>
      <c r="CL17" s="50"/>
      <c r="CM17" s="50"/>
      <c r="EC17" s="73"/>
      <c r="ED17" s="73"/>
      <c r="EE17" s="73"/>
      <c r="EF17" s="73"/>
      <c r="EG17" s="73"/>
      <c r="EH17" s="73"/>
      <c r="EI17" s="73"/>
      <c r="EJ17" s="73"/>
      <c r="EK17" s="73"/>
      <c r="EL17" s="73"/>
      <c r="EM17" s="73"/>
      <c r="EN17" s="73"/>
      <c r="EO17" s="73"/>
      <c r="EP17" s="75"/>
      <c r="EQ17" s="75"/>
      <c r="ER17" s="75"/>
      <c r="ES17" s="74" t="s">
        <v>6</v>
      </c>
      <c r="ET17" s="73"/>
      <c r="EU17" s="432" t="s">
        <v>503</v>
      </c>
      <c r="EV17" s="433"/>
      <c r="EW17" s="433"/>
      <c r="EX17" s="433"/>
      <c r="EY17" s="433"/>
      <c r="EZ17" s="433"/>
      <c r="FA17" s="433"/>
      <c r="FB17" s="433"/>
      <c r="FC17" s="433"/>
      <c r="FD17" s="433"/>
      <c r="FE17" s="433"/>
      <c r="FF17" s="433"/>
      <c r="FG17" s="434"/>
    </row>
    <row r="18" spans="3:181" ht="12.75" customHeight="1" x14ac:dyDescent="0.2">
      <c r="C18" s="450" t="s">
        <v>7</v>
      </c>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75"/>
      <c r="ED18" s="75"/>
      <c r="EE18" s="75" t="s">
        <v>8</v>
      </c>
      <c r="EF18" s="75"/>
      <c r="EG18" s="75"/>
      <c r="EH18" s="75"/>
      <c r="EI18" s="75"/>
      <c r="EJ18" s="75"/>
      <c r="EK18" s="75"/>
      <c r="EL18" s="75"/>
      <c r="EM18" s="75"/>
      <c r="EN18" s="75"/>
      <c r="EO18" s="75"/>
      <c r="EP18" s="75"/>
      <c r="EQ18" s="75"/>
      <c r="ER18" s="75"/>
      <c r="ES18" s="74"/>
      <c r="ET18" s="75"/>
      <c r="EU18" s="288" t="s">
        <v>356</v>
      </c>
      <c r="EV18" s="289"/>
      <c r="EW18" s="289"/>
      <c r="EX18" s="289"/>
      <c r="EY18" s="289"/>
      <c r="EZ18" s="289"/>
      <c r="FA18" s="289"/>
      <c r="FB18" s="289"/>
      <c r="FC18" s="289"/>
      <c r="FD18" s="289"/>
      <c r="FE18" s="289"/>
      <c r="FF18" s="289"/>
      <c r="FG18" s="330"/>
    </row>
    <row r="19" spans="3:181" x14ac:dyDescent="0.2">
      <c r="C19" s="73" t="s">
        <v>9</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25"/>
      <c r="AE19" s="25"/>
      <c r="AF19" s="451" t="s">
        <v>266</v>
      </c>
      <c r="AG19" s="451"/>
      <c r="AH19" s="451"/>
      <c r="AI19" s="451"/>
      <c r="AJ19" s="451"/>
      <c r="AK19" s="451"/>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451"/>
      <c r="BO19" s="451"/>
      <c r="BP19" s="451"/>
      <c r="BQ19" s="451"/>
      <c r="BR19" s="451"/>
      <c r="BS19" s="451"/>
      <c r="BT19" s="451"/>
      <c r="BU19" s="451"/>
      <c r="BV19" s="451"/>
      <c r="BW19" s="451"/>
      <c r="BX19" s="451"/>
      <c r="BY19" s="451"/>
      <c r="BZ19" s="451"/>
      <c r="CA19" s="451"/>
      <c r="CB19" s="451"/>
      <c r="CC19" s="451"/>
      <c r="CD19" s="451"/>
      <c r="CE19" s="451"/>
      <c r="CF19" s="451"/>
      <c r="CG19" s="451"/>
      <c r="CH19" s="451"/>
      <c r="CI19" s="451"/>
      <c r="CJ19" s="451"/>
      <c r="CK19" s="451"/>
      <c r="CL19" s="451"/>
      <c r="CM19" s="451"/>
      <c r="CN19" s="451"/>
      <c r="CO19" s="451"/>
      <c r="CP19" s="451"/>
      <c r="CQ19" s="451"/>
      <c r="CR19" s="451"/>
      <c r="CS19" s="451"/>
      <c r="CT19" s="451"/>
      <c r="CU19" s="451"/>
      <c r="CV19" s="451"/>
      <c r="CW19" s="451"/>
      <c r="CX19" s="451"/>
      <c r="CY19" s="451"/>
      <c r="CZ19" s="451"/>
      <c r="DA19" s="451"/>
      <c r="DB19" s="451"/>
      <c r="DC19" s="451"/>
      <c r="DD19" s="451"/>
      <c r="DE19" s="451"/>
      <c r="DF19" s="451"/>
      <c r="DG19" s="451"/>
      <c r="DH19" s="451"/>
      <c r="DI19" s="451"/>
      <c r="DJ19" s="451"/>
      <c r="DK19" s="451"/>
      <c r="DL19" s="451"/>
      <c r="DM19" s="451"/>
      <c r="DN19" s="451"/>
      <c r="DO19" s="451"/>
      <c r="DP19" s="451"/>
      <c r="DQ19" s="451"/>
      <c r="DR19" s="451"/>
      <c r="EC19" s="73"/>
      <c r="ED19" s="73"/>
      <c r="EE19" s="73"/>
      <c r="EF19" s="73"/>
      <c r="EG19" s="73"/>
      <c r="EH19" s="73"/>
      <c r="EI19" s="73"/>
      <c r="EJ19" s="73" t="s">
        <v>10</v>
      </c>
      <c r="EK19" s="73"/>
      <c r="EL19" s="73"/>
      <c r="EM19" s="73"/>
      <c r="EN19" s="73"/>
      <c r="EO19" s="73"/>
      <c r="EP19" s="73"/>
      <c r="EQ19" s="73"/>
      <c r="ER19" s="73"/>
      <c r="ES19" s="82"/>
      <c r="ET19" s="73"/>
      <c r="EU19" s="288" t="s">
        <v>306</v>
      </c>
      <c r="EV19" s="289"/>
      <c r="EW19" s="289"/>
      <c r="EX19" s="289"/>
      <c r="EY19" s="289"/>
      <c r="EZ19" s="289"/>
      <c r="FA19" s="289"/>
      <c r="FB19" s="289"/>
      <c r="FC19" s="289"/>
      <c r="FD19" s="289"/>
      <c r="FE19" s="289"/>
      <c r="FF19" s="289"/>
      <c r="FG19" s="330"/>
    </row>
    <row r="20" spans="3:181" ht="11.25" customHeight="1" x14ac:dyDescent="0.2">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EC20" s="73"/>
      <c r="ED20" s="73"/>
      <c r="EE20" s="73" t="s">
        <v>8</v>
      </c>
      <c r="EF20" s="73"/>
      <c r="EG20" s="73"/>
      <c r="EH20" s="73"/>
      <c r="EI20" s="73"/>
      <c r="EJ20" s="73"/>
      <c r="EK20" s="73"/>
      <c r="EL20" s="73"/>
      <c r="EM20" s="73"/>
      <c r="EN20" s="73"/>
      <c r="EO20" s="73"/>
      <c r="EP20" s="73"/>
      <c r="EQ20" s="73"/>
      <c r="ER20" s="73"/>
      <c r="ES20" s="82"/>
      <c r="ET20" s="73"/>
      <c r="EU20" s="288"/>
      <c r="EV20" s="289"/>
      <c r="EW20" s="289"/>
      <c r="EX20" s="289"/>
      <c r="EY20" s="289"/>
      <c r="EZ20" s="289"/>
      <c r="FA20" s="289"/>
      <c r="FB20" s="289"/>
      <c r="FC20" s="289"/>
      <c r="FD20" s="289"/>
      <c r="FE20" s="289"/>
      <c r="FF20" s="289"/>
      <c r="FG20" s="330"/>
      <c r="FK20" s="30"/>
    </row>
    <row r="21" spans="3:181" x14ac:dyDescent="0.2">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EC21" s="73"/>
      <c r="ED21" s="73"/>
      <c r="EE21" s="73"/>
      <c r="EF21" s="73"/>
      <c r="EG21" s="73"/>
      <c r="EH21" s="73"/>
      <c r="EI21" s="73"/>
      <c r="EJ21" s="73"/>
      <c r="EK21" s="73"/>
      <c r="EL21" s="73"/>
      <c r="EM21" s="73"/>
      <c r="EN21" s="73"/>
      <c r="EO21" s="73" t="s">
        <v>11</v>
      </c>
      <c r="EP21" s="73"/>
      <c r="EQ21" s="73"/>
      <c r="ER21" s="73"/>
      <c r="ES21" s="82"/>
      <c r="ET21" s="73"/>
      <c r="EU21" s="288" t="s">
        <v>357</v>
      </c>
      <c r="EV21" s="289"/>
      <c r="EW21" s="289"/>
      <c r="EX21" s="289"/>
      <c r="EY21" s="289"/>
      <c r="EZ21" s="289"/>
      <c r="FA21" s="289"/>
      <c r="FB21" s="289"/>
      <c r="FC21" s="289"/>
      <c r="FD21" s="289"/>
      <c r="FE21" s="289"/>
      <c r="FF21" s="289"/>
      <c r="FG21" s="330"/>
    </row>
    <row r="22" spans="3:181" x14ac:dyDescent="0.2">
      <c r="C22" s="73" t="s">
        <v>12</v>
      </c>
      <c r="D22" s="73"/>
      <c r="E22" s="73"/>
      <c r="F22" s="73"/>
      <c r="G22" s="73"/>
      <c r="H22" s="73"/>
      <c r="I22" s="73"/>
      <c r="J22" s="73"/>
      <c r="K22" s="73"/>
      <c r="L22" s="73"/>
      <c r="M22" s="25"/>
      <c r="N22" s="25"/>
      <c r="O22" s="452" t="s">
        <v>358</v>
      </c>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2"/>
      <c r="AM22" s="452"/>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c r="BR22" s="452"/>
      <c r="BS22" s="452"/>
      <c r="BT22" s="452"/>
      <c r="BU22" s="452"/>
      <c r="BV22" s="452"/>
      <c r="BW22" s="452"/>
      <c r="BX22" s="452"/>
      <c r="BY22" s="452"/>
      <c r="BZ22" s="452"/>
      <c r="CA22" s="452"/>
      <c r="CB22" s="452"/>
      <c r="CC22" s="452"/>
      <c r="CD22" s="452"/>
      <c r="CE22" s="452"/>
      <c r="CF22" s="452"/>
      <c r="CG22" s="452"/>
      <c r="CH22" s="452"/>
      <c r="CI22" s="452"/>
      <c r="CJ22" s="452"/>
      <c r="CK22" s="452"/>
      <c r="CL22" s="452"/>
      <c r="CM22" s="452"/>
      <c r="CN22" s="452"/>
      <c r="CO22" s="452"/>
      <c r="CP22" s="452"/>
      <c r="CQ22" s="452"/>
      <c r="CR22" s="452"/>
      <c r="CS22" s="452"/>
      <c r="CT22" s="452"/>
      <c r="CU22" s="452"/>
      <c r="CV22" s="452"/>
      <c r="CW22" s="452"/>
      <c r="CX22" s="452"/>
      <c r="CY22" s="452"/>
      <c r="CZ22" s="452"/>
      <c r="DA22" s="452"/>
      <c r="DB22" s="452"/>
      <c r="DC22" s="452"/>
      <c r="DD22" s="452"/>
      <c r="DE22" s="452"/>
      <c r="DF22" s="452"/>
      <c r="DG22" s="452"/>
      <c r="DH22" s="452"/>
      <c r="DI22" s="452"/>
      <c r="DJ22" s="452"/>
      <c r="DK22" s="452"/>
      <c r="DL22" s="452"/>
      <c r="DM22" s="452"/>
      <c r="DN22" s="452"/>
      <c r="DO22" s="452"/>
      <c r="DP22" s="452"/>
      <c r="DQ22" s="452"/>
      <c r="DR22" s="452"/>
      <c r="EC22" s="73"/>
      <c r="ED22" s="73"/>
      <c r="EE22" s="73"/>
      <c r="EF22" s="73"/>
      <c r="EG22" s="73"/>
      <c r="EH22" s="73"/>
      <c r="EI22" s="73"/>
      <c r="EJ22" s="73"/>
      <c r="EK22" s="73"/>
      <c r="EL22" s="73"/>
      <c r="EM22" s="73"/>
      <c r="EN22" s="73"/>
      <c r="EO22" s="73" t="s">
        <v>13</v>
      </c>
      <c r="EP22" s="73"/>
      <c r="EQ22" s="73"/>
      <c r="ER22" s="73"/>
      <c r="ES22" s="82"/>
      <c r="ET22" s="73"/>
      <c r="EU22" s="288" t="s">
        <v>300</v>
      </c>
      <c r="EV22" s="289"/>
      <c r="EW22" s="289"/>
      <c r="EX22" s="289"/>
      <c r="EY22" s="289"/>
      <c r="EZ22" s="289"/>
      <c r="FA22" s="289"/>
      <c r="FB22" s="289"/>
      <c r="FC22" s="289"/>
      <c r="FD22" s="289"/>
      <c r="FE22" s="289"/>
      <c r="FF22" s="289"/>
      <c r="FG22" s="330"/>
      <c r="FK22" s="30"/>
    </row>
    <row r="23" spans="3:181" ht="12" thickBot="1" x14ac:dyDescent="0.25">
      <c r="C23" s="73" t="s">
        <v>14</v>
      </c>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EC23" s="73"/>
      <c r="ED23" s="73"/>
      <c r="EE23" s="73"/>
      <c r="EF23" s="73"/>
      <c r="EG23" s="73"/>
      <c r="EH23" s="73"/>
      <c r="EI23" s="73"/>
      <c r="EJ23" s="73"/>
      <c r="EK23" s="73"/>
      <c r="EL23" s="73" t="s">
        <v>15</v>
      </c>
      <c r="EM23" s="73"/>
      <c r="EN23" s="73"/>
      <c r="EO23" s="73"/>
      <c r="EP23" s="73"/>
      <c r="EQ23" s="73"/>
      <c r="ER23" s="73"/>
      <c r="ES23" s="82"/>
      <c r="ET23" s="73"/>
      <c r="EU23" s="334" t="s">
        <v>299</v>
      </c>
      <c r="EV23" s="335"/>
      <c r="EW23" s="335"/>
      <c r="EX23" s="335"/>
      <c r="EY23" s="335"/>
      <c r="EZ23" s="335"/>
      <c r="FA23" s="335"/>
      <c r="FB23" s="335"/>
      <c r="FC23" s="335"/>
      <c r="FD23" s="335"/>
      <c r="FE23" s="335"/>
      <c r="FF23" s="335"/>
      <c r="FG23" s="336"/>
    </row>
    <row r="24" spans="3:181" x14ac:dyDescent="0.2">
      <c r="ES24" s="5"/>
      <c r="EU24" s="337"/>
      <c r="EV24" s="337"/>
      <c r="EW24" s="337"/>
      <c r="EX24" s="337"/>
      <c r="EY24" s="337"/>
      <c r="EZ24" s="337"/>
      <c r="FA24" s="337"/>
      <c r="FB24" s="337"/>
      <c r="FC24" s="337"/>
      <c r="FD24" s="337"/>
      <c r="FE24" s="337"/>
      <c r="FF24" s="337"/>
      <c r="FG24" s="337"/>
      <c r="FX24" s="30">
        <f>FV31+FW31+FX31+FY31</f>
        <v>20086699.329999998</v>
      </c>
    </row>
    <row r="25" spans="3:181" s="6" customFormat="1" ht="10.5" x14ac:dyDescent="0.15">
      <c r="C25" s="338" t="s">
        <v>209</v>
      </c>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c r="BJ25" s="338"/>
      <c r="BK25" s="338"/>
      <c r="BL25" s="338"/>
      <c r="BM25" s="338"/>
      <c r="BN25" s="338"/>
      <c r="BO25" s="338"/>
      <c r="BP25" s="338"/>
      <c r="BQ25" s="338"/>
      <c r="BR25" s="338"/>
      <c r="BS25" s="338"/>
      <c r="BT25" s="338"/>
      <c r="BU25" s="338"/>
      <c r="BV25" s="338"/>
      <c r="BW25" s="338"/>
      <c r="BX25" s="338"/>
      <c r="BY25" s="338"/>
      <c r="BZ25" s="338"/>
      <c r="CA25" s="338"/>
      <c r="CB25" s="338"/>
      <c r="CC25" s="338"/>
      <c r="CD25" s="338"/>
      <c r="CE25" s="338"/>
      <c r="CF25" s="338"/>
      <c r="CG25" s="338"/>
      <c r="CH25" s="338"/>
      <c r="CI25" s="338"/>
      <c r="CJ25" s="338"/>
      <c r="CK25" s="338"/>
      <c r="CL25" s="338"/>
      <c r="CM25" s="338"/>
      <c r="CN25" s="338"/>
      <c r="CO25" s="338"/>
      <c r="CP25" s="338"/>
      <c r="CQ25" s="338"/>
      <c r="CR25" s="338"/>
      <c r="CS25" s="338"/>
      <c r="CT25" s="338"/>
      <c r="CU25" s="338"/>
      <c r="CV25" s="338"/>
      <c r="CW25" s="338"/>
      <c r="CX25" s="338"/>
      <c r="CY25" s="338"/>
      <c r="CZ25" s="338"/>
      <c r="DA25" s="338"/>
      <c r="DB25" s="338"/>
      <c r="DC25" s="338"/>
      <c r="DD25" s="338"/>
      <c r="DE25" s="338"/>
      <c r="DF25" s="338"/>
      <c r="DG25" s="338"/>
      <c r="DH25" s="338"/>
      <c r="DI25" s="338"/>
      <c r="DJ25" s="338"/>
      <c r="DK25" s="338"/>
      <c r="DL25" s="338"/>
      <c r="DM25" s="338"/>
      <c r="DN25" s="338"/>
      <c r="DO25" s="338"/>
      <c r="DP25" s="338"/>
      <c r="DQ25" s="338"/>
      <c r="DR25" s="338"/>
      <c r="DS25" s="338"/>
      <c r="DT25" s="338"/>
      <c r="DU25" s="338"/>
      <c r="DV25" s="338"/>
      <c r="DW25" s="338"/>
      <c r="DX25" s="338"/>
      <c r="DY25" s="338"/>
      <c r="DZ25" s="338"/>
      <c r="EA25" s="338"/>
      <c r="EB25" s="338"/>
      <c r="EC25" s="338"/>
      <c r="ED25" s="338"/>
      <c r="EE25" s="338"/>
      <c r="EF25" s="338"/>
      <c r="EG25" s="338"/>
      <c r="EH25" s="338"/>
      <c r="EI25" s="338"/>
      <c r="EJ25" s="338"/>
      <c r="EK25" s="338"/>
      <c r="EL25" s="338"/>
      <c r="EM25" s="338"/>
      <c r="EN25" s="338"/>
      <c r="EO25" s="338"/>
      <c r="EP25" s="338"/>
      <c r="EQ25" s="338"/>
      <c r="ER25" s="338"/>
      <c r="ES25" s="338"/>
      <c r="ET25" s="338"/>
      <c r="EU25" s="338"/>
      <c r="EV25" s="338"/>
      <c r="EW25" s="338"/>
      <c r="EX25" s="338"/>
      <c r="EY25" s="338"/>
      <c r="EZ25" s="338"/>
      <c r="FA25" s="338"/>
      <c r="FB25" s="338"/>
      <c r="FC25" s="338"/>
      <c r="FD25" s="338"/>
      <c r="FE25" s="338"/>
      <c r="FF25" s="338"/>
      <c r="FG25" s="338"/>
      <c r="FV25" s="56">
        <f>FV31+FW31</f>
        <v>16030157.91</v>
      </c>
    </row>
    <row r="26" spans="3:181" ht="12" thickBot="1" x14ac:dyDescent="0.25">
      <c r="DI26" s="296">
        <f>DH31+DH33-DH61-DH110+DH105</f>
        <v>-2.1444066078402102E-8</v>
      </c>
      <c r="DJ26" s="297"/>
      <c r="DK26" s="297"/>
      <c r="DL26" s="297"/>
      <c r="DM26" s="297"/>
      <c r="DN26" s="297"/>
      <c r="DO26" s="297"/>
      <c r="DP26" s="297"/>
      <c r="DQ26" s="297"/>
      <c r="DR26" s="297"/>
      <c r="DS26" s="297"/>
      <c r="DT26" s="297"/>
      <c r="FJ26" s="30">
        <f>DH31+DH33+DH59-DH61</f>
        <v>169729.20999997854</v>
      </c>
      <c r="FK26" s="52">
        <f>DH31+DH33+DH59-DH61-DH107-DH109</f>
        <v>24517.199999978562</v>
      </c>
      <c r="FM26" s="30">
        <f>DH34+DH40+DH55-FM63-FM67-FM98-FM100-FM84</f>
        <v>12258.599999999606</v>
      </c>
    </row>
    <row r="27" spans="3:181" s="22" customFormat="1" x14ac:dyDescent="0.2">
      <c r="C27" s="324" t="s">
        <v>16</v>
      </c>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6"/>
      <c r="BZ27" s="342" t="s">
        <v>17</v>
      </c>
      <c r="CA27" s="343"/>
      <c r="CB27" s="343"/>
      <c r="CC27" s="343"/>
      <c r="CD27" s="343"/>
      <c r="CE27" s="343"/>
      <c r="CF27" s="343"/>
      <c r="CG27" s="344"/>
      <c r="CH27" s="342" t="s">
        <v>248</v>
      </c>
      <c r="CI27" s="343"/>
      <c r="CJ27" s="343"/>
      <c r="CK27" s="343"/>
      <c r="CL27" s="343"/>
      <c r="CM27" s="343"/>
      <c r="CN27" s="343"/>
      <c r="CO27" s="343"/>
      <c r="CP27" s="343"/>
      <c r="CQ27" s="343"/>
      <c r="CR27" s="343"/>
      <c r="CS27" s="343"/>
      <c r="CT27" s="344"/>
      <c r="CU27" s="342" t="s">
        <v>249</v>
      </c>
      <c r="CV27" s="343"/>
      <c r="CW27" s="343"/>
      <c r="CX27" s="343"/>
      <c r="CY27" s="343"/>
      <c r="CZ27" s="343"/>
      <c r="DA27" s="343"/>
      <c r="DB27" s="343"/>
      <c r="DC27" s="343"/>
      <c r="DD27" s="343"/>
      <c r="DE27" s="343"/>
      <c r="DF27" s="343"/>
      <c r="DG27" s="344"/>
      <c r="DH27" s="351" t="s">
        <v>18</v>
      </c>
      <c r="DI27" s="352"/>
      <c r="DJ27" s="352"/>
      <c r="DK27" s="352"/>
      <c r="DL27" s="352"/>
      <c r="DM27" s="352"/>
      <c r="DN27" s="352"/>
      <c r="DO27" s="352"/>
      <c r="DP27" s="352"/>
      <c r="DQ27" s="352"/>
      <c r="DR27" s="352"/>
      <c r="DS27" s="352"/>
      <c r="DT27" s="352"/>
      <c r="DU27" s="352"/>
      <c r="DV27" s="352"/>
      <c r="DW27" s="352"/>
      <c r="DX27" s="352"/>
      <c r="DY27" s="352"/>
      <c r="DZ27" s="352"/>
      <c r="EA27" s="352"/>
      <c r="EB27" s="352"/>
      <c r="EC27" s="352"/>
      <c r="ED27" s="352"/>
      <c r="EE27" s="352"/>
      <c r="EF27" s="352"/>
      <c r="EG27" s="352"/>
      <c r="EH27" s="352"/>
      <c r="EI27" s="352"/>
      <c r="EJ27" s="352"/>
      <c r="EK27" s="352"/>
      <c r="EL27" s="352"/>
      <c r="EM27" s="352"/>
      <c r="EN27" s="352"/>
      <c r="EO27" s="352"/>
      <c r="EP27" s="352"/>
      <c r="EQ27" s="352"/>
      <c r="ER27" s="352"/>
      <c r="ES27" s="352"/>
      <c r="ET27" s="352"/>
      <c r="EU27" s="352"/>
      <c r="EV27" s="352"/>
      <c r="EW27" s="352"/>
      <c r="EX27" s="352"/>
      <c r="EY27" s="352"/>
      <c r="EZ27" s="352"/>
      <c r="FA27" s="352"/>
      <c r="FB27" s="352"/>
      <c r="FC27" s="352"/>
      <c r="FD27" s="352"/>
      <c r="FE27" s="352"/>
      <c r="FF27" s="352"/>
      <c r="FG27" s="353"/>
      <c r="FJ27" s="418" t="s">
        <v>271</v>
      </c>
      <c r="FK27" s="419"/>
      <c r="FL27" s="419"/>
      <c r="FM27" s="420"/>
      <c r="FN27" s="418" t="s">
        <v>298</v>
      </c>
      <c r="FO27" s="419"/>
      <c r="FP27" s="419"/>
      <c r="FQ27" s="420"/>
      <c r="FR27" s="418" t="s">
        <v>302</v>
      </c>
      <c r="FS27" s="419"/>
      <c r="FT27" s="419"/>
      <c r="FU27" s="420"/>
      <c r="FV27" s="418" t="s">
        <v>305</v>
      </c>
      <c r="FW27" s="419"/>
      <c r="FX27" s="419"/>
      <c r="FY27" s="420"/>
    </row>
    <row r="28" spans="3:181" s="22" customFormat="1" ht="11.25" customHeight="1" x14ac:dyDescent="0.2">
      <c r="C28" s="327"/>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9"/>
      <c r="BZ28" s="345"/>
      <c r="CA28" s="346"/>
      <c r="CB28" s="346"/>
      <c r="CC28" s="346"/>
      <c r="CD28" s="346"/>
      <c r="CE28" s="346"/>
      <c r="CF28" s="346"/>
      <c r="CG28" s="347"/>
      <c r="CH28" s="345"/>
      <c r="CI28" s="346"/>
      <c r="CJ28" s="346"/>
      <c r="CK28" s="346"/>
      <c r="CL28" s="346"/>
      <c r="CM28" s="346"/>
      <c r="CN28" s="346"/>
      <c r="CO28" s="346"/>
      <c r="CP28" s="346"/>
      <c r="CQ28" s="346"/>
      <c r="CR28" s="346"/>
      <c r="CS28" s="346"/>
      <c r="CT28" s="347"/>
      <c r="CU28" s="345"/>
      <c r="CV28" s="346"/>
      <c r="CW28" s="346"/>
      <c r="CX28" s="346"/>
      <c r="CY28" s="346"/>
      <c r="CZ28" s="346"/>
      <c r="DA28" s="346"/>
      <c r="DB28" s="346"/>
      <c r="DC28" s="346"/>
      <c r="DD28" s="346"/>
      <c r="DE28" s="346"/>
      <c r="DF28" s="346"/>
      <c r="DG28" s="347"/>
      <c r="DH28" s="354" t="s">
        <v>19</v>
      </c>
      <c r="DI28" s="355"/>
      <c r="DJ28" s="355"/>
      <c r="DK28" s="355"/>
      <c r="DL28" s="355"/>
      <c r="DM28" s="355"/>
      <c r="DN28" s="356" t="s">
        <v>275</v>
      </c>
      <c r="DO28" s="356"/>
      <c r="DP28" s="356"/>
      <c r="DQ28" s="357" t="s">
        <v>3</v>
      </c>
      <c r="DR28" s="357"/>
      <c r="DS28" s="357"/>
      <c r="DT28" s="358"/>
      <c r="DU28" s="354" t="s">
        <v>19</v>
      </c>
      <c r="DV28" s="355"/>
      <c r="DW28" s="355"/>
      <c r="DX28" s="355"/>
      <c r="DY28" s="355"/>
      <c r="DZ28" s="355"/>
      <c r="EA28" s="356" t="s">
        <v>297</v>
      </c>
      <c r="EB28" s="356"/>
      <c r="EC28" s="356"/>
      <c r="ED28" s="357" t="s">
        <v>3</v>
      </c>
      <c r="EE28" s="357"/>
      <c r="EF28" s="357"/>
      <c r="EG28" s="358"/>
      <c r="EH28" s="354" t="s">
        <v>19</v>
      </c>
      <c r="EI28" s="355"/>
      <c r="EJ28" s="355"/>
      <c r="EK28" s="355"/>
      <c r="EL28" s="355"/>
      <c r="EM28" s="355"/>
      <c r="EN28" s="356" t="s">
        <v>301</v>
      </c>
      <c r="EO28" s="356"/>
      <c r="EP28" s="356"/>
      <c r="EQ28" s="357" t="s">
        <v>3</v>
      </c>
      <c r="ER28" s="357"/>
      <c r="ES28" s="357"/>
      <c r="ET28" s="358"/>
      <c r="EU28" s="342" t="s">
        <v>20</v>
      </c>
      <c r="EV28" s="343"/>
      <c r="EW28" s="343"/>
      <c r="EX28" s="343"/>
      <c r="EY28" s="343"/>
      <c r="EZ28" s="343"/>
      <c r="FA28" s="343"/>
      <c r="FB28" s="343"/>
      <c r="FC28" s="343"/>
      <c r="FD28" s="343"/>
      <c r="FE28" s="343"/>
      <c r="FF28" s="343"/>
      <c r="FG28" s="344"/>
      <c r="FJ28" s="421"/>
      <c r="FK28" s="340"/>
      <c r="FL28" s="340"/>
      <c r="FM28" s="422"/>
      <c r="FN28" s="421"/>
      <c r="FO28" s="340"/>
      <c r="FP28" s="340"/>
      <c r="FQ28" s="422"/>
      <c r="FR28" s="421"/>
      <c r="FS28" s="340"/>
      <c r="FT28" s="340"/>
      <c r="FU28" s="422"/>
      <c r="FV28" s="421"/>
      <c r="FW28" s="340"/>
      <c r="FX28" s="340"/>
      <c r="FY28" s="422"/>
    </row>
    <row r="29" spans="3:181" s="22" customFormat="1" ht="39" customHeight="1" x14ac:dyDescent="0.2">
      <c r="C29" s="339"/>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0"/>
      <c r="BD29" s="340"/>
      <c r="BE29" s="340"/>
      <c r="BF29" s="340"/>
      <c r="BG29" s="340"/>
      <c r="BH29" s="340"/>
      <c r="BI29" s="340"/>
      <c r="BJ29" s="340"/>
      <c r="BK29" s="340"/>
      <c r="BL29" s="340"/>
      <c r="BM29" s="340"/>
      <c r="BN29" s="340"/>
      <c r="BO29" s="340"/>
      <c r="BP29" s="340"/>
      <c r="BQ29" s="340"/>
      <c r="BR29" s="340"/>
      <c r="BS29" s="340"/>
      <c r="BT29" s="340"/>
      <c r="BU29" s="340"/>
      <c r="BV29" s="340"/>
      <c r="BW29" s="340"/>
      <c r="BX29" s="340"/>
      <c r="BY29" s="341"/>
      <c r="BZ29" s="348"/>
      <c r="CA29" s="349"/>
      <c r="CB29" s="349"/>
      <c r="CC29" s="349"/>
      <c r="CD29" s="349"/>
      <c r="CE29" s="349"/>
      <c r="CF29" s="349"/>
      <c r="CG29" s="350"/>
      <c r="CH29" s="348"/>
      <c r="CI29" s="349"/>
      <c r="CJ29" s="349"/>
      <c r="CK29" s="349"/>
      <c r="CL29" s="349"/>
      <c r="CM29" s="349"/>
      <c r="CN29" s="349"/>
      <c r="CO29" s="349"/>
      <c r="CP29" s="349"/>
      <c r="CQ29" s="349"/>
      <c r="CR29" s="349"/>
      <c r="CS29" s="349"/>
      <c r="CT29" s="350"/>
      <c r="CU29" s="348"/>
      <c r="CV29" s="349"/>
      <c r="CW29" s="349"/>
      <c r="CX29" s="349"/>
      <c r="CY29" s="349"/>
      <c r="CZ29" s="349"/>
      <c r="DA29" s="349"/>
      <c r="DB29" s="349"/>
      <c r="DC29" s="349"/>
      <c r="DD29" s="349"/>
      <c r="DE29" s="349"/>
      <c r="DF29" s="349"/>
      <c r="DG29" s="350"/>
      <c r="DH29" s="441" t="s">
        <v>21</v>
      </c>
      <c r="DI29" s="442"/>
      <c r="DJ29" s="442"/>
      <c r="DK29" s="442"/>
      <c r="DL29" s="442"/>
      <c r="DM29" s="442"/>
      <c r="DN29" s="442"/>
      <c r="DO29" s="442"/>
      <c r="DP29" s="442"/>
      <c r="DQ29" s="442"/>
      <c r="DR29" s="442"/>
      <c r="DS29" s="442"/>
      <c r="DT29" s="443"/>
      <c r="DU29" s="441" t="s">
        <v>22</v>
      </c>
      <c r="DV29" s="442"/>
      <c r="DW29" s="442"/>
      <c r="DX29" s="442"/>
      <c r="DY29" s="442"/>
      <c r="DZ29" s="442"/>
      <c r="EA29" s="442"/>
      <c r="EB29" s="442"/>
      <c r="EC29" s="442"/>
      <c r="ED29" s="442"/>
      <c r="EE29" s="442"/>
      <c r="EF29" s="442"/>
      <c r="EG29" s="443"/>
      <c r="EH29" s="441" t="s">
        <v>23</v>
      </c>
      <c r="EI29" s="442"/>
      <c r="EJ29" s="442"/>
      <c r="EK29" s="442"/>
      <c r="EL29" s="442"/>
      <c r="EM29" s="442"/>
      <c r="EN29" s="442"/>
      <c r="EO29" s="442"/>
      <c r="EP29" s="442"/>
      <c r="EQ29" s="442"/>
      <c r="ER29" s="442"/>
      <c r="ES29" s="442"/>
      <c r="ET29" s="443"/>
      <c r="EU29" s="348"/>
      <c r="EV29" s="349"/>
      <c r="EW29" s="349"/>
      <c r="EX29" s="349"/>
      <c r="EY29" s="349"/>
      <c r="EZ29" s="349"/>
      <c r="FA29" s="349"/>
      <c r="FB29" s="349"/>
      <c r="FC29" s="349"/>
      <c r="FD29" s="349"/>
      <c r="FE29" s="349"/>
      <c r="FF29" s="349"/>
      <c r="FG29" s="350"/>
      <c r="FJ29" s="415" t="s">
        <v>272</v>
      </c>
      <c r="FK29" s="423" t="s">
        <v>273</v>
      </c>
      <c r="FL29" s="416" t="s">
        <v>269</v>
      </c>
      <c r="FM29" s="417" t="s">
        <v>270</v>
      </c>
      <c r="FN29" s="415" t="s">
        <v>274</v>
      </c>
      <c r="FO29" s="423" t="s">
        <v>273</v>
      </c>
      <c r="FP29" s="416" t="s">
        <v>269</v>
      </c>
      <c r="FQ29" s="417" t="s">
        <v>270</v>
      </c>
      <c r="FR29" s="415" t="s">
        <v>272</v>
      </c>
      <c r="FS29" s="423" t="s">
        <v>273</v>
      </c>
      <c r="FT29" s="416" t="s">
        <v>269</v>
      </c>
      <c r="FU29" s="417" t="s">
        <v>270</v>
      </c>
      <c r="FV29" s="415" t="s">
        <v>272</v>
      </c>
      <c r="FW29" s="423" t="s">
        <v>273</v>
      </c>
      <c r="FX29" s="416" t="s">
        <v>269</v>
      </c>
      <c r="FY29" s="417" t="s">
        <v>270</v>
      </c>
    </row>
    <row r="30" spans="3:181" s="22" customFormat="1" ht="12" thickBot="1" x14ac:dyDescent="0.25">
      <c r="C30" s="444" t="s">
        <v>24</v>
      </c>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c r="BP30" s="445"/>
      <c r="BQ30" s="445"/>
      <c r="BR30" s="445"/>
      <c r="BS30" s="445"/>
      <c r="BT30" s="445"/>
      <c r="BU30" s="445"/>
      <c r="BV30" s="445"/>
      <c r="BW30" s="445"/>
      <c r="BX30" s="445"/>
      <c r="BY30" s="446"/>
      <c r="BZ30" s="447" t="s">
        <v>25</v>
      </c>
      <c r="CA30" s="448"/>
      <c r="CB30" s="448"/>
      <c r="CC30" s="448"/>
      <c r="CD30" s="448"/>
      <c r="CE30" s="448"/>
      <c r="CF30" s="448"/>
      <c r="CG30" s="449"/>
      <c r="CH30" s="447" t="s">
        <v>26</v>
      </c>
      <c r="CI30" s="448"/>
      <c r="CJ30" s="448"/>
      <c r="CK30" s="448"/>
      <c r="CL30" s="448"/>
      <c r="CM30" s="448"/>
      <c r="CN30" s="448"/>
      <c r="CO30" s="448"/>
      <c r="CP30" s="448"/>
      <c r="CQ30" s="448"/>
      <c r="CR30" s="448"/>
      <c r="CS30" s="448"/>
      <c r="CT30" s="449"/>
      <c r="CU30" s="447" t="s">
        <v>27</v>
      </c>
      <c r="CV30" s="448"/>
      <c r="CW30" s="448"/>
      <c r="CX30" s="448"/>
      <c r="CY30" s="448"/>
      <c r="CZ30" s="448"/>
      <c r="DA30" s="448"/>
      <c r="DB30" s="448"/>
      <c r="DC30" s="448"/>
      <c r="DD30" s="448"/>
      <c r="DE30" s="448"/>
      <c r="DF30" s="448"/>
      <c r="DG30" s="449"/>
      <c r="DH30" s="447" t="s">
        <v>28</v>
      </c>
      <c r="DI30" s="448"/>
      <c r="DJ30" s="448"/>
      <c r="DK30" s="448"/>
      <c r="DL30" s="448"/>
      <c r="DM30" s="448"/>
      <c r="DN30" s="448"/>
      <c r="DO30" s="448"/>
      <c r="DP30" s="448"/>
      <c r="DQ30" s="448"/>
      <c r="DR30" s="448"/>
      <c r="DS30" s="448"/>
      <c r="DT30" s="449"/>
      <c r="DU30" s="447" t="s">
        <v>29</v>
      </c>
      <c r="DV30" s="448"/>
      <c r="DW30" s="448"/>
      <c r="DX30" s="448"/>
      <c r="DY30" s="448"/>
      <c r="DZ30" s="448"/>
      <c r="EA30" s="448"/>
      <c r="EB30" s="448"/>
      <c r="EC30" s="448"/>
      <c r="ED30" s="448"/>
      <c r="EE30" s="448"/>
      <c r="EF30" s="448"/>
      <c r="EG30" s="449"/>
      <c r="EH30" s="447" t="s">
        <v>30</v>
      </c>
      <c r="EI30" s="448"/>
      <c r="EJ30" s="448"/>
      <c r="EK30" s="448"/>
      <c r="EL30" s="448"/>
      <c r="EM30" s="448"/>
      <c r="EN30" s="448"/>
      <c r="EO30" s="448"/>
      <c r="EP30" s="448"/>
      <c r="EQ30" s="448"/>
      <c r="ER30" s="448"/>
      <c r="ES30" s="448"/>
      <c r="ET30" s="449"/>
      <c r="EU30" s="447" t="s">
        <v>31</v>
      </c>
      <c r="EV30" s="448"/>
      <c r="EW30" s="448"/>
      <c r="EX30" s="448"/>
      <c r="EY30" s="448"/>
      <c r="EZ30" s="448"/>
      <c r="FA30" s="448"/>
      <c r="FB30" s="448"/>
      <c r="FC30" s="448"/>
      <c r="FD30" s="448"/>
      <c r="FE30" s="448"/>
      <c r="FF30" s="448"/>
      <c r="FG30" s="449"/>
      <c r="FJ30" s="415"/>
      <c r="FK30" s="424"/>
      <c r="FL30" s="416"/>
      <c r="FM30" s="417"/>
      <c r="FN30" s="415"/>
      <c r="FO30" s="424"/>
      <c r="FP30" s="416"/>
      <c r="FQ30" s="417"/>
      <c r="FR30" s="415"/>
      <c r="FS30" s="424"/>
      <c r="FT30" s="416"/>
      <c r="FU30" s="417"/>
      <c r="FV30" s="415"/>
      <c r="FW30" s="424"/>
      <c r="FX30" s="416"/>
      <c r="FY30" s="417"/>
    </row>
    <row r="31" spans="3:181" s="22" customFormat="1" ht="12.75" customHeight="1" x14ac:dyDescent="0.2">
      <c r="C31" s="381" t="s">
        <v>246</v>
      </c>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382"/>
      <c r="BA31" s="382"/>
      <c r="BB31" s="382"/>
      <c r="BC31" s="382"/>
      <c r="BD31" s="382"/>
      <c r="BE31" s="382"/>
      <c r="BF31" s="382"/>
      <c r="BG31" s="382"/>
      <c r="BH31" s="382"/>
      <c r="BI31" s="382"/>
      <c r="BJ31" s="382"/>
      <c r="BK31" s="382"/>
      <c r="BL31" s="382"/>
      <c r="BM31" s="382"/>
      <c r="BN31" s="382"/>
      <c r="BO31" s="382"/>
      <c r="BP31" s="382"/>
      <c r="BQ31" s="382"/>
      <c r="BR31" s="382"/>
      <c r="BS31" s="382"/>
      <c r="BT31" s="382"/>
      <c r="BU31" s="382"/>
      <c r="BV31" s="382"/>
      <c r="BW31" s="382"/>
      <c r="BX31" s="382"/>
      <c r="BY31" s="382"/>
      <c r="BZ31" s="383" t="s">
        <v>32</v>
      </c>
      <c r="CA31" s="384"/>
      <c r="CB31" s="384"/>
      <c r="CC31" s="384"/>
      <c r="CD31" s="384"/>
      <c r="CE31" s="384"/>
      <c r="CF31" s="384"/>
      <c r="CG31" s="385"/>
      <c r="CH31" s="386" t="s">
        <v>33</v>
      </c>
      <c r="CI31" s="384"/>
      <c r="CJ31" s="384"/>
      <c r="CK31" s="384"/>
      <c r="CL31" s="384"/>
      <c r="CM31" s="384"/>
      <c r="CN31" s="384"/>
      <c r="CO31" s="384"/>
      <c r="CP31" s="384"/>
      <c r="CQ31" s="384"/>
      <c r="CR31" s="384"/>
      <c r="CS31" s="384"/>
      <c r="CT31" s="385"/>
      <c r="CU31" s="386" t="s">
        <v>33</v>
      </c>
      <c r="CV31" s="384"/>
      <c r="CW31" s="384"/>
      <c r="CX31" s="384"/>
      <c r="CY31" s="384"/>
      <c r="CZ31" s="384"/>
      <c r="DA31" s="384"/>
      <c r="DB31" s="384"/>
      <c r="DC31" s="384"/>
      <c r="DD31" s="384"/>
      <c r="DE31" s="384"/>
      <c r="DF31" s="384"/>
      <c r="DG31" s="385"/>
      <c r="DH31" s="387">
        <v>13293988.16</v>
      </c>
      <c r="DI31" s="388"/>
      <c r="DJ31" s="388"/>
      <c r="DK31" s="388"/>
      <c r="DL31" s="388"/>
      <c r="DM31" s="388"/>
      <c r="DN31" s="388"/>
      <c r="DO31" s="388"/>
      <c r="DP31" s="388"/>
      <c r="DQ31" s="388"/>
      <c r="DR31" s="388"/>
      <c r="DS31" s="388"/>
      <c r="DT31" s="389"/>
      <c r="DU31" s="390"/>
      <c r="DV31" s="391"/>
      <c r="DW31" s="391"/>
      <c r="DX31" s="391"/>
      <c r="DY31" s="391"/>
      <c r="DZ31" s="391"/>
      <c r="EA31" s="391"/>
      <c r="EB31" s="391"/>
      <c r="EC31" s="391"/>
      <c r="ED31" s="391"/>
      <c r="EE31" s="391"/>
      <c r="EF31" s="391"/>
      <c r="EG31" s="392"/>
      <c r="EH31" s="390"/>
      <c r="EI31" s="391"/>
      <c r="EJ31" s="391"/>
      <c r="EK31" s="391"/>
      <c r="EL31" s="391"/>
      <c r="EM31" s="391"/>
      <c r="EN31" s="391"/>
      <c r="EO31" s="391"/>
      <c r="EP31" s="391"/>
      <c r="EQ31" s="391"/>
      <c r="ER31" s="391"/>
      <c r="ES31" s="391"/>
      <c r="ET31" s="392"/>
      <c r="EU31" s="390"/>
      <c r="EV31" s="391"/>
      <c r="EW31" s="391"/>
      <c r="EX31" s="391"/>
      <c r="EY31" s="391"/>
      <c r="EZ31" s="391"/>
      <c r="FA31" s="391"/>
      <c r="FB31" s="391"/>
      <c r="FC31" s="391"/>
      <c r="FD31" s="391"/>
      <c r="FE31" s="391"/>
      <c r="FF31" s="391"/>
      <c r="FG31" s="392"/>
      <c r="FJ31" s="32"/>
      <c r="FK31" s="31"/>
      <c r="FL31" s="31"/>
      <c r="FM31" s="33"/>
      <c r="FN31" s="32"/>
      <c r="FO31" s="31"/>
      <c r="FP31" s="31"/>
      <c r="FQ31" s="33"/>
      <c r="FR31" s="32"/>
      <c r="FS31" s="31"/>
      <c r="FT31" s="31"/>
      <c r="FU31" s="33"/>
      <c r="FV31" s="32">
        <v>7447646.1600000001</v>
      </c>
      <c r="FW31" s="32">
        <v>8582511.75</v>
      </c>
      <c r="FX31" s="31">
        <v>240394.45</v>
      </c>
      <c r="FY31" s="33">
        <v>3816146.97</v>
      </c>
    </row>
    <row r="32" spans="3:181" s="22" customFormat="1" ht="12.75" customHeight="1" x14ac:dyDescent="0.2">
      <c r="C32" s="381" t="s">
        <v>247</v>
      </c>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2"/>
      <c r="AY32" s="382"/>
      <c r="AZ32" s="382"/>
      <c r="BA32" s="382"/>
      <c r="BB32" s="382"/>
      <c r="BC32" s="382"/>
      <c r="BD32" s="382"/>
      <c r="BE32" s="382"/>
      <c r="BF32" s="382"/>
      <c r="BG32" s="382"/>
      <c r="BH32" s="382"/>
      <c r="BI32" s="382"/>
      <c r="BJ32" s="382"/>
      <c r="BK32" s="382"/>
      <c r="BL32" s="382"/>
      <c r="BM32" s="382"/>
      <c r="BN32" s="382"/>
      <c r="BO32" s="382"/>
      <c r="BP32" s="382"/>
      <c r="BQ32" s="382"/>
      <c r="BR32" s="382"/>
      <c r="BS32" s="382"/>
      <c r="BT32" s="382"/>
      <c r="BU32" s="382"/>
      <c r="BV32" s="382"/>
      <c r="BW32" s="382"/>
      <c r="BX32" s="382"/>
      <c r="BY32" s="382"/>
      <c r="BZ32" s="288" t="s">
        <v>34</v>
      </c>
      <c r="CA32" s="289"/>
      <c r="CB32" s="289"/>
      <c r="CC32" s="289"/>
      <c r="CD32" s="289"/>
      <c r="CE32" s="289"/>
      <c r="CF32" s="289"/>
      <c r="CG32" s="290"/>
      <c r="CH32" s="291" t="s">
        <v>33</v>
      </c>
      <c r="CI32" s="289"/>
      <c r="CJ32" s="289"/>
      <c r="CK32" s="289"/>
      <c r="CL32" s="289"/>
      <c r="CM32" s="289"/>
      <c r="CN32" s="289"/>
      <c r="CO32" s="289"/>
      <c r="CP32" s="289"/>
      <c r="CQ32" s="289"/>
      <c r="CR32" s="289"/>
      <c r="CS32" s="289"/>
      <c r="CT32" s="290"/>
      <c r="CU32" s="291" t="s">
        <v>33</v>
      </c>
      <c r="CV32" s="289"/>
      <c r="CW32" s="289"/>
      <c r="CX32" s="289"/>
      <c r="CY32" s="289"/>
      <c r="CZ32" s="289"/>
      <c r="DA32" s="289"/>
      <c r="DB32" s="289"/>
      <c r="DC32" s="289"/>
      <c r="DD32" s="289"/>
      <c r="DE32" s="289"/>
      <c r="DF32" s="289"/>
      <c r="DG32" s="290"/>
      <c r="DH32" s="282"/>
      <c r="DI32" s="283"/>
      <c r="DJ32" s="283"/>
      <c r="DK32" s="283"/>
      <c r="DL32" s="283"/>
      <c r="DM32" s="283"/>
      <c r="DN32" s="283"/>
      <c r="DO32" s="283"/>
      <c r="DP32" s="283"/>
      <c r="DQ32" s="283"/>
      <c r="DR32" s="283"/>
      <c r="DS32" s="283"/>
      <c r="DT32" s="284"/>
      <c r="DU32" s="282"/>
      <c r="DV32" s="283"/>
      <c r="DW32" s="283"/>
      <c r="DX32" s="283"/>
      <c r="DY32" s="283"/>
      <c r="DZ32" s="283"/>
      <c r="EA32" s="283"/>
      <c r="EB32" s="283"/>
      <c r="EC32" s="283"/>
      <c r="ED32" s="283"/>
      <c r="EE32" s="283"/>
      <c r="EF32" s="283"/>
      <c r="EG32" s="284"/>
      <c r="EH32" s="282"/>
      <c r="EI32" s="283"/>
      <c r="EJ32" s="283"/>
      <c r="EK32" s="283"/>
      <c r="EL32" s="283"/>
      <c r="EM32" s="283"/>
      <c r="EN32" s="283"/>
      <c r="EO32" s="283"/>
      <c r="EP32" s="283"/>
      <c r="EQ32" s="283"/>
      <c r="ER32" s="283"/>
      <c r="ES32" s="283"/>
      <c r="ET32" s="284"/>
      <c r="EU32" s="282"/>
      <c r="EV32" s="283"/>
      <c r="EW32" s="283"/>
      <c r="EX32" s="283"/>
      <c r="EY32" s="283"/>
      <c r="EZ32" s="283"/>
      <c r="FA32" s="283"/>
      <c r="FB32" s="283"/>
      <c r="FC32" s="283"/>
      <c r="FD32" s="283"/>
      <c r="FE32" s="283"/>
      <c r="FF32" s="283"/>
      <c r="FG32" s="284"/>
      <c r="FJ32" s="32"/>
      <c r="FK32" s="31"/>
      <c r="FL32" s="31"/>
      <c r="FM32" s="33"/>
      <c r="FN32" s="32"/>
      <c r="FO32" s="31"/>
      <c r="FP32" s="31"/>
      <c r="FQ32" s="33"/>
      <c r="FR32" s="32"/>
      <c r="FS32" s="31"/>
      <c r="FT32" s="31"/>
      <c r="FU32" s="33"/>
      <c r="FV32" s="32"/>
      <c r="FW32" s="31"/>
      <c r="FX32" s="31"/>
      <c r="FY32" s="33"/>
    </row>
    <row r="33" spans="3:183" s="101" customFormat="1" x14ac:dyDescent="0.2">
      <c r="C33" s="456" t="s">
        <v>35</v>
      </c>
      <c r="D33" s="457"/>
      <c r="E33" s="457"/>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c r="BP33" s="457"/>
      <c r="BQ33" s="457"/>
      <c r="BR33" s="457"/>
      <c r="BS33" s="457"/>
      <c r="BT33" s="457"/>
      <c r="BU33" s="457"/>
      <c r="BV33" s="457"/>
      <c r="BW33" s="457"/>
      <c r="BX33" s="457"/>
      <c r="BY33" s="457"/>
      <c r="BZ33" s="458" t="s">
        <v>36</v>
      </c>
      <c r="CA33" s="459"/>
      <c r="CB33" s="459"/>
      <c r="CC33" s="459"/>
      <c r="CD33" s="459"/>
      <c r="CE33" s="459"/>
      <c r="CF33" s="459"/>
      <c r="CG33" s="460"/>
      <c r="CH33" s="461"/>
      <c r="CI33" s="459"/>
      <c r="CJ33" s="459"/>
      <c r="CK33" s="459"/>
      <c r="CL33" s="459"/>
      <c r="CM33" s="459"/>
      <c r="CN33" s="459"/>
      <c r="CO33" s="459"/>
      <c r="CP33" s="459"/>
      <c r="CQ33" s="459"/>
      <c r="CR33" s="459"/>
      <c r="CS33" s="459"/>
      <c r="CT33" s="460"/>
      <c r="CU33" s="462"/>
      <c r="CV33" s="313"/>
      <c r="CW33" s="313"/>
      <c r="CX33" s="313"/>
      <c r="CY33" s="313"/>
      <c r="CZ33" s="313"/>
      <c r="DA33" s="313"/>
      <c r="DB33" s="313"/>
      <c r="DC33" s="313"/>
      <c r="DD33" s="313"/>
      <c r="DE33" s="313"/>
      <c r="DF33" s="313"/>
      <c r="DG33" s="314"/>
      <c r="DH33" s="463">
        <f>DH34+DH37+DH42+DH45+DH50+DH54</f>
        <v>216555580.28999996</v>
      </c>
      <c r="DI33" s="464"/>
      <c r="DJ33" s="464"/>
      <c r="DK33" s="464"/>
      <c r="DL33" s="464"/>
      <c r="DM33" s="464"/>
      <c r="DN33" s="464"/>
      <c r="DO33" s="464"/>
      <c r="DP33" s="464"/>
      <c r="DQ33" s="464"/>
      <c r="DR33" s="464"/>
      <c r="DS33" s="464"/>
      <c r="DT33" s="465"/>
      <c r="DU33" s="463">
        <f>DU34+DU37+DU42+DU45+DU50+DU54+DU58</f>
        <v>213584158</v>
      </c>
      <c r="DV33" s="464"/>
      <c r="DW33" s="464"/>
      <c r="DX33" s="464"/>
      <c r="DY33" s="464"/>
      <c r="DZ33" s="464"/>
      <c r="EA33" s="464"/>
      <c r="EB33" s="464"/>
      <c r="EC33" s="464"/>
      <c r="ED33" s="464"/>
      <c r="EE33" s="464"/>
      <c r="EF33" s="464"/>
      <c r="EG33" s="465"/>
      <c r="EH33" s="463">
        <f>EH34+EH37+EH42+EH45+EH50+EH54+EH58</f>
        <v>213585510</v>
      </c>
      <c r="EI33" s="464"/>
      <c r="EJ33" s="464"/>
      <c r="EK33" s="464"/>
      <c r="EL33" s="464"/>
      <c r="EM33" s="464"/>
      <c r="EN33" s="464"/>
      <c r="EO33" s="464"/>
      <c r="EP33" s="464"/>
      <c r="EQ33" s="464"/>
      <c r="ER33" s="464"/>
      <c r="ES33" s="464"/>
      <c r="ET33" s="465"/>
      <c r="EU33" s="463">
        <f>EU34+EU37+EU42+EU45+EU50+EU54</f>
        <v>0</v>
      </c>
      <c r="EV33" s="464"/>
      <c r="EW33" s="464"/>
      <c r="EX33" s="464"/>
      <c r="EY33" s="464"/>
      <c r="EZ33" s="464"/>
      <c r="FA33" s="464"/>
      <c r="FB33" s="464"/>
      <c r="FC33" s="464"/>
      <c r="FD33" s="464"/>
      <c r="FE33" s="464"/>
      <c r="FF33" s="464"/>
      <c r="FG33" s="465"/>
      <c r="FJ33" s="102"/>
      <c r="FK33" s="103"/>
      <c r="FL33" s="103"/>
      <c r="FM33" s="104"/>
      <c r="FN33" s="102"/>
      <c r="FO33" s="103"/>
      <c r="FP33" s="103"/>
      <c r="FQ33" s="104"/>
      <c r="FR33" s="102"/>
      <c r="FS33" s="103"/>
      <c r="FT33" s="103"/>
      <c r="FU33" s="104"/>
      <c r="FV33" s="102"/>
      <c r="FW33" s="103"/>
      <c r="FX33" s="103"/>
      <c r="FY33" s="104"/>
      <c r="GA33" s="105"/>
    </row>
    <row r="34" spans="3:183" s="22" customFormat="1" ht="22.5" customHeight="1" x14ac:dyDescent="0.2">
      <c r="C34" s="466" t="s">
        <v>210</v>
      </c>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c r="AB34" s="467"/>
      <c r="AC34" s="467"/>
      <c r="AD34" s="467"/>
      <c r="AE34" s="467"/>
      <c r="AF34" s="467"/>
      <c r="AG34" s="467"/>
      <c r="AH34" s="467"/>
      <c r="AI34" s="467"/>
      <c r="AJ34" s="467"/>
      <c r="AK34" s="467"/>
      <c r="AL34" s="467"/>
      <c r="AM34" s="467"/>
      <c r="AN34" s="467"/>
      <c r="AO34" s="467"/>
      <c r="AP34" s="467"/>
      <c r="AQ34" s="467"/>
      <c r="AR34" s="467"/>
      <c r="AS34" s="467"/>
      <c r="AT34" s="467"/>
      <c r="AU34" s="467"/>
      <c r="AV34" s="467"/>
      <c r="AW34" s="467"/>
      <c r="AX34" s="467"/>
      <c r="AY34" s="467"/>
      <c r="AZ34" s="467"/>
      <c r="BA34" s="467"/>
      <c r="BB34" s="467"/>
      <c r="BC34" s="467"/>
      <c r="BD34" s="467"/>
      <c r="BE34" s="467"/>
      <c r="BF34" s="467"/>
      <c r="BG34" s="467"/>
      <c r="BH34" s="467"/>
      <c r="BI34" s="467"/>
      <c r="BJ34" s="467"/>
      <c r="BK34" s="467"/>
      <c r="BL34" s="467"/>
      <c r="BM34" s="467"/>
      <c r="BN34" s="467"/>
      <c r="BO34" s="467"/>
      <c r="BP34" s="467"/>
      <c r="BQ34" s="467"/>
      <c r="BR34" s="467"/>
      <c r="BS34" s="467"/>
      <c r="BT34" s="467"/>
      <c r="BU34" s="467"/>
      <c r="BV34" s="467"/>
      <c r="BW34" s="467"/>
      <c r="BX34" s="467"/>
      <c r="BY34" s="467"/>
      <c r="BZ34" s="288" t="s">
        <v>37</v>
      </c>
      <c r="CA34" s="289"/>
      <c r="CB34" s="289"/>
      <c r="CC34" s="289"/>
      <c r="CD34" s="289"/>
      <c r="CE34" s="289"/>
      <c r="CF34" s="289"/>
      <c r="CG34" s="290"/>
      <c r="CH34" s="291" t="s">
        <v>38</v>
      </c>
      <c r="CI34" s="289"/>
      <c r="CJ34" s="289"/>
      <c r="CK34" s="289"/>
      <c r="CL34" s="289"/>
      <c r="CM34" s="289"/>
      <c r="CN34" s="289"/>
      <c r="CO34" s="289"/>
      <c r="CP34" s="289"/>
      <c r="CQ34" s="289"/>
      <c r="CR34" s="289"/>
      <c r="CS34" s="289"/>
      <c r="CT34" s="290"/>
      <c r="CU34" s="291"/>
      <c r="CV34" s="289"/>
      <c r="CW34" s="289"/>
      <c r="CX34" s="289"/>
      <c r="CY34" s="289"/>
      <c r="CZ34" s="289"/>
      <c r="DA34" s="289"/>
      <c r="DB34" s="289"/>
      <c r="DC34" s="289"/>
      <c r="DD34" s="289"/>
      <c r="DE34" s="289"/>
      <c r="DF34" s="289"/>
      <c r="DG34" s="290"/>
      <c r="DH34" s="282">
        <f>FM34</f>
        <v>73551.7</v>
      </c>
      <c r="DI34" s="283"/>
      <c r="DJ34" s="283"/>
      <c r="DK34" s="283"/>
      <c r="DL34" s="283"/>
      <c r="DM34" s="283"/>
      <c r="DN34" s="283"/>
      <c r="DO34" s="283"/>
      <c r="DP34" s="283"/>
      <c r="DQ34" s="283"/>
      <c r="DR34" s="283"/>
      <c r="DS34" s="283"/>
      <c r="DT34" s="284"/>
      <c r="DU34" s="282">
        <f>DU35</f>
        <v>0</v>
      </c>
      <c r="DV34" s="283"/>
      <c r="DW34" s="283"/>
      <c r="DX34" s="283"/>
      <c r="DY34" s="283"/>
      <c r="DZ34" s="283"/>
      <c r="EA34" s="283"/>
      <c r="EB34" s="283"/>
      <c r="EC34" s="283"/>
      <c r="ED34" s="283"/>
      <c r="EE34" s="283"/>
      <c r="EF34" s="283"/>
      <c r="EG34" s="284"/>
      <c r="EH34" s="282">
        <f>EH35</f>
        <v>0</v>
      </c>
      <c r="EI34" s="283"/>
      <c r="EJ34" s="283"/>
      <c r="EK34" s="283"/>
      <c r="EL34" s="283"/>
      <c r="EM34" s="283"/>
      <c r="EN34" s="283"/>
      <c r="EO34" s="283"/>
      <c r="EP34" s="283"/>
      <c r="EQ34" s="283"/>
      <c r="ER34" s="283"/>
      <c r="ES34" s="283"/>
      <c r="ET34" s="284"/>
      <c r="EU34" s="282">
        <f t="shared" ref="EU34" si="0">EU35</f>
        <v>0</v>
      </c>
      <c r="EV34" s="283"/>
      <c r="EW34" s="283"/>
      <c r="EX34" s="283"/>
      <c r="EY34" s="283"/>
      <c r="EZ34" s="283"/>
      <c r="FA34" s="283"/>
      <c r="FB34" s="283"/>
      <c r="FC34" s="283"/>
      <c r="FD34" s="283"/>
      <c r="FE34" s="283"/>
      <c r="FF34" s="283"/>
      <c r="FG34" s="284"/>
      <c r="FJ34" s="32"/>
      <c r="FK34" s="31"/>
      <c r="FL34" s="31"/>
      <c r="FM34" s="33">
        <v>73551.7</v>
      </c>
      <c r="FN34" s="32"/>
      <c r="FO34" s="31"/>
      <c r="FP34" s="31"/>
      <c r="FQ34" s="33"/>
      <c r="FR34" s="32"/>
      <c r="FS34" s="31"/>
      <c r="FT34" s="31"/>
      <c r="FU34" s="33"/>
      <c r="FV34" s="32"/>
      <c r="FW34" s="31"/>
      <c r="FX34" s="31"/>
      <c r="FY34" s="33"/>
    </row>
    <row r="35" spans="3:183" s="22" customFormat="1" x14ac:dyDescent="0.2">
      <c r="C35" s="468" t="s">
        <v>51</v>
      </c>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69"/>
      <c r="AW35" s="469"/>
      <c r="AX35" s="469"/>
      <c r="AY35" s="469"/>
      <c r="AZ35" s="469"/>
      <c r="BA35" s="469"/>
      <c r="BB35" s="469"/>
      <c r="BC35" s="469"/>
      <c r="BD35" s="469"/>
      <c r="BE35" s="469"/>
      <c r="BF35" s="469"/>
      <c r="BG35" s="469"/>
      <c r="BH35" s="469"/>
      <c r="BI35" s="469"/>
      <c r="BJ35" s="469"/>
      <c r="BK35" s="469"/>
      <c r="BL35" s="469"/>
      <c r="BM35" s="469"/>
      <c r="BN35" s="469"/>
      <c r="BO35" s="469"/>
      <c r="BP35" s="469"/>
      <c r="BQ35" s="469"/>
      <c r="BR35" s="469"/>
      <c r="BS35" s="469"/>
      <c r="BT35" s="469"/>
      <c r="BU35" s="469"/>
      <c r="BV35" s="469"/>
      <c r="BW35" s="469"/>
      <c r="BX35" s="469"/>
      <c r="BY35" s="469"/>
      <c r="BZ35" s="398" t="s">
        <v>211</v>
      </c>
      <c r="CA35" s="399"/>
      <c r="CB35" s="399"/>
      <c r="CC35" s="399"/>
      <c r="CD35" s="399"/>
      <c r="CE35" s="399"/>
      <c r="CF35" s="399"/>
      <c r="CG35" s="400"/>
      <c r="CH35" s="401"/>
      <c r="CI35" s="399"/>
      <c r="CJ35" s="399"/>
      <c r="CK35" s="399"/>
      <c r="CL35" s="399"/>
      <c r="CM35" s="399"/>
      <c r="CN35" s="399"/>
      <c r="CO35" s="399"/>
      <c r="CP35" s="399"/>
      <c r="CQ35" s="399"/>
      <c r="CR35" s="399"/>
      <c r="CS35" s="399"/>
      <c r="CT35" s="400"/>
      <c r="CU35" s="401"/>
      <c r="CV35" s="399"/>
      <c r="CW35" s="399"/>
      <c r="CX35" s="399"/>
      <c r="CY35" s="399"/>
      <c r="CZ35" s="399"/>
      <c r="DA35" s="399"/>
      <c r="DB35" s="399"/>
      <c r="DC35" s="399"/>
      <c r="DD35" s="399"/>
      <c r="DE35" s="399"/>
      <c r="DF35" s="399"/>
      <c r="DG35" s="400"/>
      <c r="DH35" s="474">
        <f>DH34</f>
        <v>73551.7</v>
      </c>
      <c r="DI35" s="475"/>
      <c r="DJ35" s="475"/>
      <c r="DK35" s="475"/>
      <c r="DL35" s="475"/>
      <c r="DM35" s="475"/>
      <c r="DN35" s="475"/>
      <c r="DO35" s="475"/>
      <c r="DP35" s="475"/>
      <c r="DQ35" s="475"/>
      <c r="DR35" s="475"/>
      <c r="DS35" s="475"/>
      <c r="DT35" s="476"/>
      <c r="DU35" s="474">
        <f>FQ35</f>
        <v>0</v>
      </c>
      <c r="DV35" s="475"/>
      <c r="DW35" s="475"/>
      <c r="DX35" s="475"/>
      <c r="DY35" s="475"/>
      <c r="DZ35" s="475"/>
      <c r="EA35" s="475"/>
      <c r="EB35" s="475"/>
      <c r="EC35" s="475"/>
      <c r="ED35" s="475"/>
      <c r="EE35" s="475"/>
      <c r="EF35" s="475"/>
      <c r="EG35" s="476"/>
      <c r="EH35" s="474">
        <f>FU35</f>
        <v>0</v>
      </c>
      <c r="EI35" s="475"/>
      <c r="EJ35" s="475"/>
      <c r="EK35" s="475"/>
      <c r="EL35" s="475"/>
      <c r="EM35" s="475"/>
      <c r="EN35" s="475"/>
      <c r="EO35" s="475"/>
      <c r="EP35" s="475"/>
      <c r="EQ35" s="475"/>
      <c r="ER35" s="475"/>
      <c r="ES35" s="475"/>
      <c r="ET35" s="476"/>
      <c r="EU35" s="474"/>
      <c r="EV35" s="475"/>
      <c r="EW35" s="475"/>
      <c r="EX35" s="475"/>
      <c r="EY35" s="475"/>
      <c r="EZ35" s="475"/>
      <c r="FA35" s="475"/>
      <c r="FB35" s="475"/>
      <c r="FC35" s="475"/>
      <c r="FD35" s="475"/>
      <c r="FE35" s="475"/>
      <c r="FF35" s="475"/>
      <c r="FG35" s="476"/>
      <c r="FJ35" s="32"/>
      <c r="FK35" s="31"/>
      <c r="FL35" s="31"/>
      <c r="FM35" s="33"/>
      <c r="FN35" s="32"/>
      <c r="FO35" s="31"/>
      <c r="FP35" s="31"/>
      <c r="FQ35" s="33"/>
      <c r="FR35" s="32"/>
      <c r="FS35" s="31"/>
      <c r="FT35" s="31"/>
      <c r="FU35" s="33"/>
      <c r="FV35" s="32"/>
      <c r="FW35" s="31"/>
      <c r="FX35" s="31"/>
      <c r="FY35" s="33"/>
    </row>
    <row r="36" spans="3:183" s="22" customFormat="1" ht="12" thickBot="1" x14ac:dyDescent="0.25">
      <c r="C36" s="480"/>
      <c r="D36" s="481"/>
      <c r="E36" s="481"/>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c r="BD36" s="481"/>
      <c r="BE36" s="481"/>
      <c r="BF36" s="481"/>
      <c r="BG36" s="481"/>
      <c r="BH36" s="481"/>
      <c r="BI36" s="481"/>
      <c r="BJ36" s="481"/>
      <c r="BK36" s="481"/>
      <c r="BL36" s="481"/>
      <c r="BM36" s="481"/>
      <c r="BN36" s="481"/>
      <c r="BO36" s="481"/>
      <c r="BP36" s="481"/>
      <c r="BQ36" s="481"/>
      <c r="BR36" s="481"/>
      <c r="BS36" s="481"/>
      <c r="BT36" s="481"/>
      <c r="BU36" s="481"/>
      <c r="BV36" s="481"/>
      <c r="BW36" s="481"/>
      <c r="BX36" s="481"/>
      <c r="BY36" s="482"/>
      <c r="BZ36" s="470"/>
      <c r="CA36" s="471"/>
      <c r="CB36" s="471"/>
      <c r="CC36" s="471"/>
      <c r="CD36" s="471"/>
      <c r="CE36" s="471"/>
      <c r="CF36" s="471"/>
      <c r="CG36" s="472"/>
      <c r="CH36" s="473"/>
      <c r="CI36" s="471"/>
      <c r="CJ36" s="471"/>
      <c r="CK36" s="471"/>
      <c r="CL36" s="471"/>
      <c r="CM36" s="471"/>
      <c r="CN36" s="471"/>
      <c r="CO36" s="471"/>
      <c r="CP36" s="471"/>
      <c r="CQ36" s="471"/>
      <c r="CR36" s="471"/>
      <c r="CS36" s="471"/>
      <c r="CT36" s="472"/>
      <c r="CU36" s="473"/>
      <c r="CV36" s="471"/>
      <c r="CW36" s="471"/>
      <c r="CX36" s="471"/>
      <c r="CY36" s="471"/>
      <c r="CZ36" s="471"/>
      <c r="DA36" s="471"/>
      <c r="DB36" s="471"/>
      <c r="DC36" s="471"/>
      <c r="DD36" s="471"/>
      <c r="DE36" s="471"/>
      <c r="DF36" s="471"/>
      <c r="DG36" s="472"/>
      <c r="DH36" s="477"/>
      <c r="DI36" s="478"/>
      <c r="DJ36" s="478"/>
      <c r="DK36" s="478"/>
      <c r="DL36" s="478"/>
      <c r="DM36" s="478"/>
      <c r="DN36" s="478"/>
      <c r="DO36" s="478"/>
      <c r="DP36" s="478"/>
      <c r="DQ36" s="478"/>
      <c r="DR36" s="478"/>
      <c r="DS36" s="478"/>
      <c r="DT36" s="479"/>
      <c r="DU36" s="477"/>
      <c r="DV36" s="478"/>
      <c r="DW36" s="478"/>
      <c r="DX36" s="478"/>
      <c r="DY36" s="478"/>
      <c r="DZ36" s="478"/>
      <c r="EA36" s="478"/>
      <c r="EB36" s="478"/>
      <c r="EC36" s="478"/>
      <c r="ED36" s="478"/>
      <c r="EE36" s="478"/>
      <c r="EF36" s="478"/>
      <c r="EG36" s="479"/>
      <c r="EH36" s="477"/>
      <c r="EI36" s="478"/>
      <c r="EJ36" s="478"/>
      <c r="EK36" s="478"/>
      <c r="EL36" s="478"/>
      <c r="EM36" s="478"/>
      <c r="EN36" s="478"/>
      <c r="EO36" s="478"/>
      <c r="EP36" s="478"/>
      <c r="EQ36" s="478"/>
      <c r="ER36" s="478"/>
      <c r="ES36" s="478"/>
      <c r="ET36" s="479"/>
      <c r="EU36" s="477"/>
      <c r="EV36" s="478"/>
      <c r="EW36" s="478"/>
      <c r="EX36" s="478"/>
      <c r="EY36" s="478"/>
      <c r="EZ36" s="478"/>
      <c r="FA36" s="478"/>
      <c r="FB36" s="478"/>
      <c r="FC36" s="478"/>
      <c r="FD36" s="478"/>
      <c r="FE36" s="478"/>
      <c r="FF36" s="478"/>
      <c r="FG36" s="479"/>
      <c r="FJ36" s="32"/>
      <c r="FK36" s="31"/>
      <c r="FL36" s="31"/>
      <c r="FM36" s="33"/>
      <c r="FN36" s="32"/>
      <c r="FO36" s="31"/>
      <c r="FP36" s="31"/>
      <c r="FQ36" s="33"/>
      <c r="FR36" s="32"/>
      <c r="FS36" s="31"/>
      <c r="FT36" s="31"/>
      <c r="FU36" s="33"/>
      <c r="FV36" s="32"/>
      <c r="FW36" s="31"/>
      <c r="FX36" s="31"/>
      <c r="FY36" s="33"/>
    </row>
    <row r="37" spans="3:183" s="22" customFormat="1" ht="11.1" customHeight="1" x14ac:dyDescent="0.2">
      <c r="C37" s="321" t="s">
        <v>39</v>
      </c>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2"/>
      <c r="BA37" s="322"/>
      <c r="BB37" s="322"/>
      <c r="BC37" s="322"/>
      <c r="BD37" s="322"/>
      <c r="BE37" s="322"/>
      <c r="BF37" s="322"/>
      <c r="BG37" s="322"/>
      <c r="BH37" s="322"/>
      <c r="BI37" s="322"/>
      <c r="BJ37" s="322"/>
      <c r="BK37" s="322"/>
      <c r="BL37" s="322"/>
      <c r="BM37" s="322"/>
      <c r="BN37" s="322"/>
      <c r="BO37" s="322"/>
      <c r="BP37" s="322"/>
      <c r="BQ37" s="322"/>
      <c r="BR37" s="322"/>
      <c r="BS37" s="322"/>
      <c r="BT37" s="322"/>
      <c r="BU37" s="322"/>
      <c r="BV37" s="322"/>
      <c r="BW37" s="322"/>
      <c r="BX37" s="322"/>
      <c r="BY37" s="323"/>
      <c r="BZ37" s="383" t="s">
        <v>40</v>
      </c>
      <c r="CA37" s="384"/>
      <c r="CB37" s="384"/>
      <c r="CC37" s="384"/>
      <c r="CD37" s="384"/>
      <c r="CE37" s="384"/>
      <c r="CF37" s="384"/>
      <c r="CG37" s="385"/>
      <c r="CH37" s="386" t="s">
        <v>41</v>
      </c>
      <c r="CI37" s="384"/>
      <c r="CJ37" s="384"/>
      <c r="CK37" s="384"/>
      <c r="CL37" s="384"/>
      <c r="CM37" s="384"/>
      <c r="CN37" s="384"/>
      <c r="CO37" s="384"/>
      <c r="CP37" s="384"/>
      <c r="CQ37" s="384"/>
      <c r="CR37" s="384"/>
      <c r="CS37" s="384"/>
      <c r="CT37" s="385"/>
      <c r="CU37" s="386"/>
      <c r="CV37" s="384"/>
      <c r="CW37" s="384"/>
      <c r="CX37" s="384"/>
      <c r="CY37" s="384"/>
      <c r="CZ37" s="384"/>
      <c r="DA37" s="384"/>
      <c r="DB37" s="384"/>
      <c r="DC37" s="384"/>
      <c r="DD37" s="384"/>
      <c r="DE37" s="384"/>
      <c r="DF37" s="384"/>
      <c r="DG37" s="385"/>
      <c r="DH37" s="390">
        <f>DH38+DH39+DH40</f>
        <v>204007708.58999997</v>
      </c>
      <c r="DI37" s="391"/>
      <c r="DJ37" s="391"/>
      <c r="DK37" s="391"/>
      <c r="DL37" s="391"/>
      <c r="DM37" s="391"/>
      <c r="DN37" s="391"/>
      <c r="DO37" s="391"/>
      <c r="DP37" s="391"/>
      <c r="DQ37" s="391"/>
      <c r="DR37" s="391"/>
      <c r="DS37" s="391"/>
      <c r="DT37" s="392"/>
      <c r="DU37" s="390">
        <f t="shared" ref="DU37" si="1">DU38+DU39+DU40</f>
        <v>203101113</v>
      </c>
      <c r="DV37" s="391"/>
      <c r="DW37" s="391"/>
      <c r="DX37" s="391"/>
      <c r="DY37" s="391"/>
      <c r="DZ37" s="391"/>
      <c r="EA37" s="391"/>
      <c r="EB37" s="391"/>
      <c r="EC37" s="391"/>
      <c r="ED37" s="391"/>
      <c r="EE37" s="391"/>
      <c r="EF37" s="391"/>
      <c r="EG37" s="392"/>
      <c r="EH37" s="390">
        <f t="shared" ref="EH37" si="2">EH38+EH39+EH40</f>
        <v>203101113</v>
      </c>
      <c r="EI37" s="391"/>
      <c r="EJ37" s="391"/>
      <c r="EK37" s="391"/>
      <c r="EL37" s="391"/>
      <c r="EM37" s="391"/>
      <c r="EN37" s="391"/>
      <c r="EO37" s="391"/>
      <c r="EP37" s="391"/>
      <c r="EQ37" s="391"/>
      <c r="ER37" s="391"/>
      <c r="ES37" s="391"/>
      <c r="ET37" s="392"/>
      <c r="EU37" s="390">
        <f t="shared" ref="EU37" si="3">EU38+EU39+EU40</f>
        <v>0</v>
      </c>
      <c r="EV37" s="391"/>
      <c r="EW37" s="391"/>
      <c r="EX37" s="391"/>
      <c r="EY37" s="391"/>
      <c r="EZ37" s="391"/>
      <c r="FA37" s="391"/>
      <c r="FB37" s="391"/>
      <c r="FC37" s="391"/>
      <c r="FD37" s="391"/>
      <c r="FE37" s="391"/>
      <c r="FF37" s="391"/>
      <c r="FG37" s="392"/>
      <c r="FJ37" s="32"/>
      <c r="FK37" s="31"/>
      <c r="FL37" s="31"/>
      <c r="FM37" s="33"/>
      <c r="FN37" s="32"/>
      <c r="FO37" s="31"/>
      <c r="FP37" s="31"/>
      <c r="FQ37" s="33"/>
      <c r="FR37" s="32"/>
      <c r="FS37" s="31"/>
      <c r="FT37" s="31"/>
      <c r="FU37" s="33"/>
      <c r="FV37" s="32"/>
      <c r="FW37" s="31"/>
      <c r="FX37" s="31"/>
      <c r="FY37" s="33"/>
    </row>
    <row r="38" spans="3:183" s="22" customFormat="1" ht="33" customHeight="1" x14ac:dyDescent="0.2">
      <c r="C38" s="294" t="s">
        <v>212</v>
      </c>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5"/>
      <c r="BI38" s="295"/>
      <c r="BJ38" s="295"/>
      <c r="BK38" s="295"/>
      <c r="BL38" s="295"/>
      <c r="BM38" s="295"/>
      <c r="BN38" s="295"/>
      <c r="BO38" s="295"/>
      <c r="BP38" s="295"/>
      <c r="BQ38" s="295"/>
      <c r="BR38" s="295"/>
      <c r="BS38" s="295"/>
      <c r="BT38" s="295"/>
      <c r="BU38" s="295"/>
      <c r="BV38" s="295"/>
      <c r="BW38" s="295"/>
      <c r="BX38" s="295"/>
      <c r="BY38" s="295"/>
      <c r="BZ38" s="288" t="s">
        <v>42</v>
      </c>
      <c r="CA38" s="289"/>
      <c r="CB38" s="289"/>
      <c r="CC38" s="289"/>
      <c r="CD38" s="289"/>
      <c r="CE38" s="289"/>
      <c r="CF38" s="289"/>
      <c r="CG38" s="290"/>
      <c r="CH38" s="291" t="s">
        <v>41</v>
      </c>
      <c r="CI38" s="289"/>
      <c r="CJ38" s="289"/>
      <c r="CK38" s="289"/>
      <c r="CL38" s="289"/>
      <c r="CM38" s="289"/>
      <c r="CN38" s="289"/>
      <c r="CO38" s="289"/>
      <c r="CP38" s="289"/>
      <c r="CQ38" s="289"/>
      <c r="CR38" s="289"/>
      <c r="CS38" s="289"/>
      <c r="CT38" s="290"/>
      <c r="CU38" s="291"/>
      <c r="CV38" s="289"/>
      <c r="CW38" s="289"/>
      <c r="CX38" s="289"/>
      <c r="CY38" s="289"/>
      <c r="CZ38" s="289"/>
      <c r="DA38" s="289"/>
      <c r="DB38" s="289"/>
      <c r="DC38" s="289"/>
      <c r="DD38" s="289"/>
      <c r="DE38" s="289"/>
      <c r="DF38" s="289"/>
      <c r="DG38" s="290"/>
      <c r="DH38" s="304">
        <f>FJ38+FK38+FL38+FM38+FV38</f>
        <v>195338112.32999998</v>
      </c>
      <c r="DI38" s="305"/>
      <c r="DJ38" s="305"/>
      <c r="DK38" s="305"/>
      <c r="DL38" s="305"/>
      <c r="DM38" s="305"/>
      <c r="DN38" s="305"/>
      <c r="DO38" s="305"/>
      <c r="DP38" s="305"/>
      <c r="DQ38" s="305"/>
      <c r="DR38" s="305"/>
      <c r="DS38" s="305"/>
      <c r="DT38" s="306"/>
      <c r="DU38" s="304">
        <f>FN38+FO38</f>
        <v>194451914</v>
      </c>
      <c r="DV38" s="305"/>
      <c r="DW38" s="305"/>
      <c r="DX38" s="305"/>
      <c r="DY38" s="305"/>
      <c r="DZ38" s="305"/>
      <c r="EA38" s="305"/>
      <c r="EB38" s="305"/>
      <c r="EC38" s="305"/>
      <c r="ED38" s="305"/>
      <c r="EE38" s="305"/>
      <c r="EF38" s="305"/>
      <c r="EG38" s="306"/>
      <c r="EH38" s="304">
        <f>FR38+FS38</f>
        <v>194451914</v>
      </c>
      <c r="EI38" s="305"/>
      <c r="EJ38" s="305"/>
      <c r="EK38" s="305"/>
      <c r="EL38" s="305"/>
      <c r="EM38" s="305"/>
      <c r="EN38" s="305"/>
      <c r="EO38" s="305"/>
      <c r="EP38" s="305"/>
      <c r="EQ38" s="305"/>
      <c r="ER38" s="305"/>
      <c r="ES38" s="305"/>
      <c r="ET38" s="306"/>
      <c r="EU38" s="304"/>
      <c r="EV38" s="305"/>
      <c r="EW38" s="305"/>
      <c r="EX38" s="305"/>
      <c r="EY38" s="305"/>
      <c r="EZ38" s="305"/>
      <c r="FA38" s="305"/>
      <c r="FB38" s="305"/>
      <c r="FC38" s="305"/>
      <c r="FD38" s="305"/>
      <c r="FE38" s="305"/>
      <c r="FF38" s="305"/>
      <c r="FG38" s="306"/>
      <c r="FJ38" s="37">
        <f>29681914-1012443.67+256000+1642642</f>
        <v>30568112.329999998</v>
      </c>
      <c r="FK38" s="38">
        <v>164770000</v>
      </c>
      <c r="FL38" s="38"/>
      <c r="FM38" s="39"/>
      <c r="FN38" s="37">
        <v>29681914</v>
      </c>
      <c r="FO38" s="38">
        <v>164770000</v>
      </c>
      <c r="FP38" s="38"/>
      <c r="FQ38" s="39"/>
      <c r="FR38" s="37">
        <v>29681914</v>
      </c>
      <c r="FS38" s="38">
        <v>164770000</v>
      </c>
      <c r="FT38" s="38"/>
      <c r="FU38" s="39"/>
      <c r="FV38" s="37"/>
      <c r="FW38" s="38"/>
      <c r="FX38" s="38"/>
      <c r="FY38" s="39"/>
    </row>
    <row r="39" spans="3:183" s="22" customFormat="1" ht="22.5" customHeight="1" x14ac:dyDescent="0.2">
      <c r="C39" s="294" t="s">
        <v>213</v>
      </c>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88" t="s">
        <v>214</v>
      </c>
      <c r="CA39" s="289"/>
      <c r="CB39" s="289"/>
      <c r="CC39" s="289"/>
      <c r="CD39" s="289"/>
      <c r="CE39" s="289"/>
      <c r="CF39" s="289"/>
      <c r="CG39" s="290"/>
      <c r="CH39" s="291" t="s">
        <v>41</v>
      </c>
      <c r="CI39" s="289"/>
      <c r="CJ39" s="289"/>
      <c r="CK39" s="289"/>
      <c r="CL39" s="289"/>
      <c r="CM39" s="289"/>
      <c r="CN39" s="289"/>
      <c r="CO39" s="289"/>
      <c r="CP39" s="289"/>
      <c r="CQ39" s="289"/>
      <c r="CR39" s="289"/>
      <c r="CS39" s="289"/>
      <c r="CT39" s="290"/>
      <c r="CU39" s="291"/>
      <c r="CV39" s="289"/>
      <c r="CW39" s="289"/>
      <c r="CX39" s="289"/>
      <c r="CY39" s="289"/>
      <c r="CZ39" s="289"/>
      <c r="DA39" s="289"/>
      <c r="DB39" s="289"/>
      <c r="DC39" s="289"/>
      <c r="DD39" s="289"/>
      <c r="DE39" s="289"/>
      <c r="DF39" s="289"/>
      <c r="DG39" s="290"/>
      <c r="DH39" s="304"/>
      <c r="DI39" s="305"/>
      <c r="DJ39" s="305"/>
      <c r="DK39" s="305"/>
      <c r="DL39" s="305"/>
      <c r="DM39" s="305"/>
      <c r="DN39" s="305"/>
      <c r="DO39" s="305"/>
      <c r="DP39" s="305"/>
      <c r="DQ39" s="305"/>
      <c r="DR39" s="305"/>
      <c r="DS39" s="305"/>
      <c r="DT39" s="306"/>
      <c r="DU39" s="304"/>
      <c r="DV39" s="305"/>
      <c r="DW39" s="305"/>
      <c r="DX39" s="305"/>
      <c r="DY39" s="305"/>
      <c r="DZ39" s="305"/>
      <c r="EA39" s="305"/>
      <c r="EB39" s="305"/>
      <c r="EC39" s="305"/>
      <c r="ED39" s="305"/>
      <c r="EE39" s="305"/>
      <c r="EF39" s="305"/>
      <c r="EG39" s="306"/>
      <c r="EH39" s="304"/>
      <c r="EI39" s="305"/>
      <c r="EJ39" s="305"/>
      <c r="EK39" s="305"/>
      <c r="EL39" s="305"/>
      <c r="EM39" s="305"/>
      <c r="EN39" s="305"/>
      <c r="EO39" s="305"/>
      <c r="EP39" s="305"/>
      <c r="EQ39" s="305"/>
      <c r="ER39" s="305"/>
      <c r="ES39" s="305"/>
      <c r="ET39" s="306"/>
      <c r="EU39" s="282"/>
      <c r="EV39" s="283"/>
      <c r="EW39" s="283"/>
      <c r="EX39" s="283"/>
      <c r="EY39" s="283"/>
      <c r="EZ39" s="283"/>
      <c r="FA39" s="283"/>
      <c r="FB39" s="283"/>
      <c r="FC39" s="283"/>
      <c r="FD39" s="283"/>
      <c r="FE39" s="283"/>
      <c r="FF39" s="283"/>
      <c r="FG39" s="284"/>
      <c r="FJ39" s="37"/>
      <c r="FK39" s="38"/>
      <c r="FL39" s="38"/>
      <c r="FM39" s="39"/>
      <c r="FN39" s="37"/>
      <c r="FO39" s="38"/>
      <c r="FP39" s="38"/>
      <c r="FQ39" s="39"/>
      <c r="FR39" s="37"/>
      <c r="FS39" s="38"/>
      <c r="FT39" s="38"/>
      <c r="FU39" s="39"/>
      <c r="FV39" s="37"/>
      <c r="FW39" s="38"/>
      <c r="FX39" s="38"/>
      <c r="FY39" s="39"/>
    </row>
    <row r="40" spans="3:183" s="22" customFormat="1" x14ac:dyDescent="0.2">
      <c r="C40" s="294" t="s">
        <v>314</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307"/>
      <c r="AO40" s="307"/>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7"/>
      <c r="BW40" s="307"/>
      <c r="BX40" s="307"/>
      <c r="BY40" s="308"/>
      <c r="BZ40" s="288" t="s">
        <v>267</v>
      </c>
      <c r="CA40" s="289"/>
      <c r="CB40" s="289"/>
      <c r="CC40" s="289"/>
      <c r="CD40" s="289"/>
      <c r="CE40" s="289"/>
      <c r="CF40" s="289"/>
      <c r="CG40" s="290"/>
      <c r="CH40" s="291" t="s">
        <v>41</v>
      </c>
      <c r="CI40" s="289"/>
      <c r="CJ40" s="289"/>
      <c r="CK40" s="289"/>
      <c r="CL40" s="289"/>
      <c r="CM40" s="289"/>
      <c r="CN40" s="289"/>
      <c r="CO40" s="289"/>
      <c r="CP40" s="289"/>
      <c r="CQ40" s="289"/>
      <c r="CR40" s="289"/>
      <c r="CS40" s="289"/>
      <c r="CT40" s="290"/>
      <c r="CU40" s="291"/>
      <c r="CV40" s="289"/>
      <c r="CW40" s="289"/>
      <c r="CX40" s="289"/>
      <c r="CY40" s="289"/>
      <c r="CZ40" s="289"/>
      <c r="DA40" s="289"/>
      <c r="DB40" s="289"/>
      <c r="DC40" s="289"/>
      <c r="DD40" s="289"/>
      <c r="DE40" s="289"/>
      <c r="DF40" s="289"/>
      <c r="DG40" s="290"/>
      <c r="DH40" s="331">
        <f>FJ40+FK40+FL40+FM40</f>
        <v>8669596.2600000016</v>
      </c>
      <c r="DI40" s="332"/>
      <c r="DJ40" s="332"/>
      <c r="DK40" s="332"/>
      <c r="DL40" s="332"/>
      <c r="DM40" s="332"/>
      <c r="DN40" s="332"/>
      <c r="DO40" s="332"/>
      <c r="DP40" s="332"/>
      <c r="DQ40" s="332"/>
      <c r="DR40" s="332"/>
      <c r="DS40" s="332"/>
      <c r="DT40" s="333"/>
      <c r="DU40" s="304">
        <f>FQ40</f>
        <v>8649199</v>
      </c>
      <c r="DV40" s="305"/>
      <c r="DW40" s="305"/>
      <c r="DX40" s="305"/>
      <c r="DY40" s="305"/>
      <c r="DZ40" s="305"/>
      <c r="EA40" s="305"/>
      <c r="EB40" s="305"/>
      <c r="EC40" s="305"/>
      <c r="ED40" s="305"/>
      <c r="EE40" s="305"/>
      <c r="EF40" s="305"/>
      <c r="EG40" s="306"/>
      <c r="EH40" s="304">
        <f>FU40</f>
        <v>8649199</v>
      </c>
      <c r="EI40" s="305"/>
      <c r="EJ40" s="305"/>
      <c r="EK40" s="305"/>
      <c r="EL40" s="305"/>
      <c r="EM40" s="305"/>
      <c r="EN40" s="305"/>
      <c r="EO40" s="305"/>
      <c r="EP40" s="305"/>
      <c r="EQ40" s="305"/>
      <c r="ER40" s="305"/>
      <c r="ES40" s="305"/>
      <c r="ET40" s="306"/>
      <c r="EU40" s="282"/>
      <c r="EV40" s="283"/>
      <c r="EW40" s="283"/>
      <c r="EX40" s="283"/>
      <c r="EY40" s="283"/>
      <c r="EZ40" s="283"/>
      <c r="FA40" s="283"/>
      <c r="FB40" s="283"/>
      <c r="FC40" s="283"/>
      <c r="FD40" s="283"/>
      <c r="FE40" s="283"/>
      <c r="FF40" s="283"/>
      <c r="FG40" s="284"/>
      <c r="FJ40" s="37"/>
      <c r="FK40" s="38"/>
      <c r="FL40" s="38"/>
      <c r="FM40" s="39">
        <f>8649199-5643+13020.13+13020.13</f>
        <v>8669596.2600000016</v>
      </c>
      <c r="FN40" s="37"/>
      <c r="FO40" s="38"/>
      <c r="FP40" s="38"/>
      <c r="FQ40" s="39">
        <v>8649199</v>
      </c>
      <c r="FR40" s="37"/>
      <c r="FS40" s="38"/>
      <c r="FT40" s="38"/>
      <c r="FU40" s="39">
        <v>8649199</v>
      </c>
      <c r="FV40" s="37"/>
      <c r="FW40" s="38"/>
      <c r="FX40" s="38"/>
      <c r="FY40" s="39"/>
    </row>
    <row r="41" spans="3:183" s="73" customFormat="1" x14ac:dyDescent="0.2">
      <c r="C41" s="285"/>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7"/>
      <c r="BZ41" s="288"/>
      <c r="CA41" s="289"/>
      <c r="CB41" s="289"/>
      <c r="CC41" s="289"/>
      <c r="CD41" s="289"/>
      <c r="CE41" s="289"/>
      <c r="CF41" s="289"/>
      <c r="CG41" s="290"/>
      <c r="CH41" s="291"/>
      <c r="CI41" s="289"/>
      <c r="CJ41" s="289"/>
      <c r="CK41" s="289"/>
      <c r="CL41" s="289"/>
      <c r="CM41" s="289"/>
      <c r="CN41" s="289"/>
      <c r="CO41" s="289"/>
      <c r="CP41" s="289"/>
      <c r="CQ41" s="289"/>
      <c r="CR41" s="289"/>
      <c r="CS41" s="289"/>
      <c r="CT41" s="290"/>
      <c r="CU41" s="291"/>
      <c r="CV41" s="289"/>
      <c r="CW41" s="289"/>
      <c r="CX41" s="289"/>
      <c r="CY41" s="289"/>
      <c r="CZ41" s="289"/>
      <c r="DA41" s="289"/>
      <c r="DB41" s="289"/>
      <c r="DC41" s="289"/>
      <c r="DD41" s="289"/>
      <c r="DE41" s="289"/>
      <c r="DF41" s="289"/>
      <c r="DG41" s="290"/>
      <c r="DH41" s="331"/>
      <c r="DI41" s="332"/>
      <c r="DJ41" s="332"/>
      <c r="DK41" s="332"/>
      <c r="DL41" s="332"/>
      <c r="DM41" s="332"/>
      <c r="DN41" s="332"/>
      <c r="DO41" s="332"/>
      <c r="DP41" s="332"/>
      <c r="DQ41" s="332"/>
      <c r="DR41" s="332"/>
      <c r="DS41" s="332"/>
      <c r="DT41" s="333"/>
      <c r="DU41" s="304"/>
      <c r="DV41" s="305"/>
      <c r="DW41" s="305"/>
      <c r="DX41" s="305"/>
      <c r="DY41" s="305"/>
      <c r="DZ41" s="305"/>
      <c r="EA41" s="305"/>
      <c r="EB41" s="305"/>
      <c r="EC41" s="305"/>
      <c r="ED41" s="305"/>
      <c r="EE41" s="305"/>
      <c r="EF41" s="305"/>
      <c r="EG41" s="306"/>
      <c r="EH41" s="304"/>
      <c r="EI41" s="305"/>
      <c r="EJ41" s="305"/>
      <c r="EK41" s="305"/>
      <c r="EL41" s="305"/>
      <c r="EM41" s="305"/>
      <c r="EN41" s="305"/>
      <c r="EO41" s="305"/>
      <c r="EP41" s="305"/>
      <c r="EQ41" s="305"/>
      <c r="ER41" s="305"/>
      <c r="ES41" s="305"/>
      <c r="ET41" s="306"/>
      <c r="EU41" s="282"/>
      <c r="EV41" s="283"/>
      <c r="EW41" s="283"/>
      <c r="EX41" s="283"/>
      <c r="EY41" s="283"/>
      <c r="EZ41" s="283"/>
      <c r="FA41" s="283"/>
      <c r="FB41" s="283"/>
      <c r="FC41" s="283"/>
      <c r="FD41" s="283"/>
      <c r="FE41" s="283"/>
      <c r="FF41" s="283"/>
      <c r="FG41" s="284"/>
      <c r="FJ41" s="37"/>
      <c r="FK41" s="38"/>
      <c r="FL41" s="38"/>
      <c r="FM41" s="39"/>
      <c r="FN41" s="37"/>
      <c r="FO41" s="38"/>
      <c r="FP41" s="38"/>
      <c r="FQ41" s="39"/>
      <c r="FR41" s="37"/>
      <c r="FS41" s="38"/>
      <c r="FT41" s="38"/>
      <c r="FU41" s="39"/>
      <c r="FV41" s="37"/>
      <c r="FW41" s="38"/>
      <c r="FX41" s="38"/>
      <c r="FY41" s="39"/>
    </row>
    <row r="42" spans="3:183" s="22" customFormat="1" ht="11.1" customHeight="1" x14ac:dyDescent="0.2">
      <c r="C42" s="321" t="s">
        <v>43</v>
      </c>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22"/>
      <c r="BU42" s="322"/>
      <c r="BV42" s="322"/>
      <c r="BW42" s="322"/>
      <c r="BX42" s="322"/>
      <c r="BY42" s="323"/>
      <c r="BZ42" s="288" t="s">
        <v>44</v>
      </c>
      <c r="CA42" s="289"/>
      <c r="CB42" s="289"/>
      <c r="CC42" s="289"/>
      <c r="CD42" s="289"/>
      <c r="CE42" s="289"/>
      <c r="CF42" s="289"/>
      <c r="CG42" s="290"/>
      <c r="CH42" s="291" t="s">
        <v>45</v>
      </c>
      <c r="CI42" s="289"/>
      <c r="CJ42" s="289"/>
      <c r="CK42" s="289"/>
      <c r="CL42" s="289"/>
      <c r="CM42" s="289"/>
      <c r="CN42" s="289"/>
      <c r="CO42" s="289"/>
      <c r="CP42" s="289"/>
      <c r="CQ42" s="289"/>
      <c r="CR42" s="289"/>
      <c r="CS42" s="289"/>
      <c r="CT42" s="290"/>
      <c r="CU42" s="291"/>
      <c r="CV42" s="289"/>
      <c r="CW42" s="289"/>
      <c r="CX42" s="289"/>
      <c r="CY42" s="289"/>
      <c r="CZ42" s="289"/>
      <c r="DA42" s="289"/>
      <c r="DB42" s="289"/>
      <c r="DC42" s="289"/>
      <c r="DD42" s="289"/>
      <c r="DE42" s="289"/>
      <c r="DF42" s="289"/>
      <c r="DG42" s="290"/>
      <c r="DH42" s="282">
        <f>DH43</f>
        <v>0</v>
      </c>
      <c r="DI42" s="283"/>
      <c r="DJ42" s="283"/>
      <c r="DK42" s="283"/>
      <c r="DL42" s="283"/>
      <c r="DM42" s="283"/>
      <c r="DN42" s="283"/>
      <c r="DO42" s="283"/>
      <c r="DP42" s="283"/>
      <c r="DQ42" s="283"/>
      <c r="DR42" s="283"/>
      <c r="DS42" s="283"/>
      <c r="DT42" s="284"/>
      <c r="DU42" s="282">
        <f t="shared" ref="DU42" si="4">DU43</f>
        <v>0</v>
      </c>
      <c r="DV42" s="283"/>
      <c r="DW42" s="283"/>
      <c r="DX42" s="283"/>
      <c r="DY42" s="283"/>
      <c r="DZ42" s="283"/>
      <c r="EA42" s="283"/>
      <c r="EB42" s="283"/>
      <c r="EC42" s="283"/>
      <c r="ED42" s="283"/>
      <c r="EE42" s="283"/>
      <c r="EF42" s="283"/>
      <c r="EG42" s="284"/>
      <c r="EH42" s="282">
        <f t="shared" ref="EH42" si="5">EH43</f>
        <v>0</v>
      </c>
      <c r="EI42" s="283"/>
      <c r="EJ42" s="283"/>
      <c r="EK42" s="283"/>
      <c r="EL42" s="283"/>
      <c r="EM42" s="283"/>
      <c r="EN42" s="283"/>
      <c r="EO42" s="283"/>
      <c r="EP42" s="283"/>
      <c r="EQ42" s="283"/>
      <c r="ER42" s="283"/>
      <c r="ES42" s="283"/>
      <c r="ET42" s="284"/>
      <c r="EU42" s="282">
        <f t="shared" ref="EU42" si="6">EU43</f>
        <v>0</v>
      </c>
      <c r="EV42" s="283"/>
      <c r="EW42" s="283"/>
      <c r="EX42" s="283"/>
      <c r="EY42" s="283"/>
      <c r="EZ42" s="283"/>
      <c r="FA42" s="283"/>
      <c r="FB42" s="283"/>
      <c r="FC42" s="283"/>
      <c r="FD42" s="283"/>
      <c r="FE42" s="283"/>
      <c r="FF42" s="283"/>
      <c r="FG42" s="284"/>
      <c r="FJ42" s="37"/>
      <c r="FK42" s="38"/>
      <c r="FL42" s="38"/>
      <c r="FM42" s="39"/>
      <c r="FN42" s="37"/>
      <c r="FO42" s="38"/>
      <c r="FP42" s="38"/>
      <c r="FQ42" s="39"/>
      <c r="FR42" s="37"/>
      <c r="FS42" s="38"/>
      <c r="FT42" s="38"/>
      <c r="FU42" s="39"/>
      <c r="FV42" s="37"/>
      <c r="FW42" s="38"/>
      <c r="FX42" s="38"/>
      <c r="FY42" s="39"/>
    </row>
    <row r="43" spans="3:183" s="22" customFormat="1" ht="11.1" customHeight="1" x14ac:dyDescent="0.2">
      <c r="C43" s="468" t="s">
        <v>51</v>
      </c>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69"/>
      <c r="AY43" s="469"/>
      <c r="AZ43" s="469"/>
      <c r="BA43" s="469"/>
      <c r="BB43" s="469"/>
      <c r="BC43" s="469"/>
      <c r="BD43" s="469"/>
      <c r="BE43" s="469"/>
      <c r="BF43" s="469"/>
      <c r="BG43" s="469"/>
      <c r="BH43" s="469"/>
      <c r="BI43" s="469"/>
      <c r="BJ43" s="469"/>
      <c r="BK43" s="469"/>
      <c r="BL43" s="469"/>
      <c r="BM43" s="469"/>
      <c r="BN43" s="469"/>
      <c r="BO43" s="469"/>
      <c r="BP43" s="469"/>
      <c r="BQ43" s="469"/>
      <c r="BR43" s="469"/>
      <c r="BS43" s="469"/>
      <c r="BT43" s="469"/>
      <c r="BU43" s="469"/>
      <c r="BV43" s="469"/>
      <c r="BW43" s="469"/>
      <c r="BX43" s="469"/>
      <c r="BY43" s="469"/>
      <c r="BZ43" s="398" t="s">
        <v>215</v>
      </c>
      <c r="CA43" s="399"/>
      <c r="CB43" s="399"/>
      <c r="CC43" s="399"/>
      <c r="CD43" s="399"/>
      <c r="CE43" s="399"/>
      <c r="CF43" s="399"/>
      <c r="CG43" s="400"/>
      <c r="CH43" s="401" t="s">
        <v>45</v>
      </c>
      <c r="CI43" s="399"/>
      <c r="CJ43" s="399"/>
      <c r="CK43" s="399"/>
      <c r="CL43" s="399"/>
      <c r="CM43" s="399"/>
      <c r="CN43" s="399"/>
      <c r="CO43" s="399"/>
      <c r="CP43" s="399"/>
      <c r="CQ43" s="399"/>
      <c r="CR43" s="399"/>
      <c r="CS43" s="399"/>
      <c r="CT43" s="400"/>
      <c r="CU43" s="401"/>
      <c r="CV43" s="399"/>
      <c r="CW43" s="399"/>
      <c r="CX43" s="399"/>
      <c r="CY43" s="399"/>
      <c r="CZ43" s="399"/>
      <c r="DA43" s="399"/>
      <c r="DB43" s="399"/>
      <c r="DC43" s="399"/>
      <c r="DD43" s="399"/>
      <c r="DE43" s="399"/>
      <c r="DF43" s="399"/>
      <c r="DG43" s="400"/>
      <c r="DH43" s="402"/>
      <c r="DI43" s="403"/>
      <c r="DJ43" s="403"/>
      <c r="DK43" s="403"/>
      <c r="DL43" s="403"/>
      <c r="DM43" s="403"/>
      <c r="DN43" s="403"/>
      <c r="DO43" s="403"/>
      <c r="DP43" s="403"/>
      <c r="DQ43" s="403"/>
      <c r="DR43" s="403"/>
      <c r="DS43" s="403"/>
      <c r="DT43" s="404"/>
      <c r="DU43" s="402"/>
      <c r="DV43" s="403"/>
      <c r="DW43" s="403"/>
      <c r="DX43" s="403"/>
      <c r="DY43" s="403"/>
      <c r="DZ43" s="403"/>
      <c r="EA43" s="403"/>
      <c r="EB43" s="403"/>
      <c r="EC43" s="403"/>
      <c r="ED43" s="403"/>
      <c r="EE43" s="403"/>
      <c r="EF43" s="403"/>
      <c r="EG43" s="404"/>
      <c r="EH43" s="402"/>
      <c r="EI43" s="403"/>
      <c r="EJ43" s="403"/>
      <c r="EK43" s="403"/>
      <c r="EL43" s="403"/>
      <c r="EM43" s="403"/>
      <c r="EN43" s="403"/>
      <c r="EO43" s="403"/>
      <c r="EP43" s="403"/>
      <c r="EQ43" s="403"/>
      <c r="ER43" s="403"/>
      <c r="ES43" s="403"/>
      <c r="ET43" s="404"/>
      <c r="EU43" s="402"/>
      <c r="EV43" s="403"/>
      <c r="EW43" s="403"/>
      <c r="EX43" s="403"/>
      <c r="EY43" s="403"/>
      <c r="EZ43" s="403"/>
      <c r="FA43" s="403"/>
      <c r="FB43" s="403"/>
      <c r="FC43" s="403"/>
      <c r="FD43" s="403"/>
      <c r="FE43" s="403"/>
      <c r="FF43" s="403"/>
      <c r="FG43" s="404"/>
      <c r="FJ43" s="37"/>
      <c r="FK43" s="38"/>
      <c r="FL43" s="38"/>
      <c r="FM43" s="39"/>
      <c r="FN43" s="37"/>
      <c r="FO43" s="38"/>
      <c r="FP43" s="38"/>
      <c r="FQ43" s="39"/>
      <c r="FR43" s="37"/>
      <c r="FS43" s="38"/>
      <c r="FT43" s="38"/>
      <c r="FU43" s="39"/>
      <c r="FV43" s="37"/>
      <c r="FW43" s="38"/>
      <c r="FX43" s="38"/>
      <c r="FY43" s="39"/>
    </row>
    <row r="44" spans="3:183" s="22" customFormat="1" ht="11.1" customHeight="1" x14ac:dyDescent="0.2">
      <c r="C44" s="480"/>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1"/>
      <c r="AE44" s="481"/>
      <c r="AF44" s="481"/>
      <c r="AG44" s="481"/>
      <c r="AH44" s="481"/>
      <c r="AI44" s="481"/>
      <c r="AJ44" s="481"/>
      <c r="AK44" s="481"/>
      <c r="AL44" s="481"/>
      <c r="AM44" s="481"/>
      <c r="AN44" s="481"/>
      <c r="AO44" s="481"/>
      <c r="AP44" s="481"/>
      <c r="AQ44" s="481"/>
      <c r="AR44" s="481"/>
      <c r="AS44" s="481"/>
      <c r="AT44" s="481"/>
      <c r="AU44" s="481"/>
      <c r="AV44" s="481"/>
      <c r="AW44" s="481"/>
      <c r="AX44" s="481"/>
      <c r="AY44" s="481"/>
      <c r="AZ44" s="481"/>
      <c r="BA44" s="481"/>
      <c r="BB44" s="481"/>
      <c r="BC44" s="481"/>
      <c r="BD44" s="481"/>
      <c r="BE44" s="481"/>
      <c r="BF44" s="481"/>
      <c r="BG44" s="481"/>
      <c r="BH44" s="481"/>
      <c r="BI44" s="481"/>
      <c r="BJ44" s="481"/>
      <c r="BK44" s="481"/>
      <c r="BL44" s="481"/>
      <c r="BM44" s="481"/>
      <c r="BN44" s="481"/>
      <c r="BO44" s="481"/>
      <c r="BP44" s="481"/>
      <c r="BQ44" s="481"/>
      <c r="BR44" s="481"/>
      <c r="BS44" s="481"/>
      <c r="BT44" s="481"/>
      <c r="BU44" s="481"/>
      <c r="BV44" s="481"/>
      <c r="BW44" s="481"/>
      <c r="BX44" s="481"/>
      <c r="BY44" s="482"/>
      <c r="BZ44" s="300"/>
      <c r="CA44" s="301"/>
      <c r="CB44" s="301"/>
      <c r="CC44" s="301"/>
      <c r="CD44" s="301"/>
      <c r="CE44" s="301"/>
      <c r="CF44" s="301"/>
      <c r="CG44" s="302"/>
      <c r="CH44" s="303"/>
      <c r="CI44" s="301"/>
      <c r="CJ44" s="301"/>
      <c r="CK44" s="301"/>
      <c r="CL44" s="301"/>
      <c r="CM44" s="301"/>
      <c r="CN44" s="301"/>
      <c r="CO44" s="301"/>
      <c r="CP44" s="301"/>
      <c r="CQ44" s="301"/>
      <c r="CR44" s="301"/>
      <c r="CS44" s="301"/>
      <c r="CT44" s="302"/>
      <c r="CU44" s="303"/>
      <c r="CV44" s="301"/>
      <c r="CW44" s="301"/>
      <c r="CX44" s="301"/>
      <c r="CY44" s="301"/>
      <c r="CZ44" s="301"/>
      <c r="DA44" s="301"/>
      <c r="DB44" s="301"/>
      <c r="DC44" s="301"/>
      <c r="DD44" s="301"/>
      <c r="DE44" s="301"/>
      <c r="DF44" s="301"/>
      <c r="DG44" s="302"/>
      <c r="DH44" s="405"/>
      <c r="DI44" s="406"/>
      <c r="DJ44" s="406"/>
      <c r="DK44" s="406"/>
      <c r="DL44" s="406"/>
      <c r="DM44" s="406"/>
      <c r="DN44" s="406"/>
      <c r="DO44" s="406"/>
      <c r="DP44" s="406"/>
      <c r="DQ44" s="406"/>
      <c r="DR44" s="406"/>
      <c r="DS44" s="406"/>
      <c r="DT44" s="407"/>
      <c r="DU44" s="405"/>
      <c r="DV44" s="406"/>
      <c r="DW44" s="406"/>
      <c r="DX44" s="406"/>
      <c r="DY44" s="406"/>
      <c r="DZ44" s="406"/>
      <c r="EA44" s="406"/>
      <c r="EB44" s="406"/>
      <c r="EC44" s="406"/>
      <c r="ED44" s="406"/>
      <c r="EE44" s="406"/>
      <c r="EF44" s="406"/>
      <c r="EG44" s="407"/>
      <c r="EH44" s="405"/>
      <c r="EI44" s="406"/>
      <c r="EJ44" s="406"/>
      <c r="EK44" s="406"/>
      <c r="EL44" s="406"/>
      <c r="EM44" s="406"/>
      <c r="EN44" s="406"/>
      <c r="EO44" s="406"/>
      <c r="EP44" s="406"/>
      <c r="EQ44" s="406"/>
      <c r="ER44" s="406"/>
      <c r="ES44" s="406"/>
      <c r="ET44" s="407"/>
      <c r="EU44" s="405"/>
      <c r="EV44" s="406"/>
      <c r="EW44" s="406"/>
      <c r="EX44" s="406"/>
      <c r="EY44" s="406"/>
      <c r="EZ44" s="406"/>
      <c r="FA44" s="406"/>
      <c r="FB44" s="406"/>
      <c r="FC44" s="406"/>
      <c r="FD44" s="406"/>
      <c r="FE44" s="406"/>
      <c r="FF44" s="406"/>
      <c r="FG44" s="407"/>
      <c r="FJ44" s="37"/>
      <c r="FK44" s="38"/>
      <c r="FL44" s="38"/>
      <c r="FM44" s="39"/>
      <c r="FN44" s="37"/>
      <c r="FO44" s="38"/>
      <c r="FP44" s="38"/>
      <c r="FQ44" s="39"/>
      <c r="FR44" s="37"/>
      <c r="FS44" s="38"/>
      <c r="FT44" s="38"/>
      <c r="FU44" s="39"/>
      <c r="FV44" s="37"/>
      <c r="FW44" s="38"/>
      <c r="FX44" s="38"/>
      <c r="FY44" s="39"/>
    </row>
    <row r="45" spans="3:183" s="22" customFormat="1" ht="11.1" customHeight="1" x14ac:dyDescent="0.2">
      <c r="C45" s="321" t="s">
        <v>46</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2"/>
      <c r="BQ45" s="322"/>
      <c r="BR45" s="322"/>
      <c r="BS45" s="322"/>
      <c r="BT45" s="322"/>
      <c r="BU45" s="322"/>
      <c r="BV45" s="322"/>
      <c r="BW45" s="322"/>
      <c r="BX45" s="322"/>
      <c r="BY45" s="323"/>
      <c r="BZ45" s="288" t="s">
        <v>47</v>
      </c>
      <c r="CA45" s="289"/>
      <c r="CB45" s="289"/>
      <c r="CC45" s="289"/>
      <c r="CD45" s="289"/>
      <c r="CE45" s="289"/>
      <c r="CF45" s="289"/>
      <c r="CG45" s="290"/>
      <c r="CH45" s="291" t="s">
        <v>48</v>
      </c>
      <c r="CI45" s="289"/>
      <c r="CJ45" s="289"/>
      <c r="CK45" s="289"/>
      <c r="CL45" s="289"/>
      <c r="CM45" s="289"/>
      <c r="CN45" s="289"/>
      <c r="CO45" s="289"/>
      <c r="CP45" s="289"/>
      <c r="CQ45" s="289"/>
      <c r="CR45" s="289"/>
      <c r="CS45" s="289"/>
      <c r="CT45" s="290"/>
      <c r="CU45" s="291"/>
      <c r="CV45" s="289"/>
      <c r="CW45" s="289"/>
      <c r="CX45" s="289"/>
      <c r="CY45" s="289"/>
      <c r="CZ45" s="289"/>
      <c r="DA45" s="289"/>
      <c r="DB45" s="289"/>
      <c r="DC45" s="289"/>
      <c r="DD45" s="289"/>
      <c r="DE45" s="289"/>
      <c r="DF45" s="289"/>
      <c r="DG45" s="290"/>
      <c r="DH45" s="282">
        <f>DH46</f>
        <v>12474320</v>
      </c>
      <c r="DI45" s="283"/>
      <c r="DJ45" s="283"/>
      <c r="DK45" s="283"/>
      <c r="DL45" s="283"/>
      <c r="DM45" s="283"/>
      <c r="DN45" s="283"/>
      <c r="DO45" s="283"/>
      <c r="DP45" s="283"/>
      <c r="DQ45" s="283"/>
      <c r="DR45" s="283"/>
      <c r="DS45" s="283"/>
      <c r="DT45" s="284"/>
      <c r="DU45" s="282">
        <f t="shared" ref="DU45" si="7">DU46</f>
        <v>10483045</v>
      </c>
      <c r="DV45" s="283"/>
      <c r="DW45" s="283"/>
      <c r="DX45" s="283"/>
      <c r="DY45" s="283"/>
      <c r="DZ45" s="283"/>
      <c r="EA45" s="283"/>
      <c r="EB45" s="283"/>
      <c r="EC45" s="283"/>
      <c r="ED45" s="283"/>
      <c r="EE45" s="283"/>
      <c r="EF45" s="283"/>
      <c r="EG45" s="284"/>
      <c r="EH45" s="282">
        <f t="shared" ref="EH45" si="8">EH46</f>
        <v>10484397</v>
      </c>
      <c r="EI45" s="283"/>
      <c r="EJ45" s="283"/>
      <c r="EK45" s="283"/>
      <c r="EL45" s="283"/>
      <c r="EM45" s="283"/>
      <c r="EN45" s="283"/>
      <c r="EO45" s="283"/>
      <c r="EP45" s="283"/>
      <c r="EQ45" s="283"/>
      <c r="ER45" s="283"/>
      <c r="ES45" s="283"/>
      <c r="ET45" s="284"/>
      <c r="EU45" s="282">
        <f t="shared" ref="EU45" si="9">EU46</f>
        <v>0</v>
      </c>
      <c r="EV45" s="283"/>
      <c r="EW45" s="283"/>
      <c r="EX45" s="283"/>
      <c r="EY45" s="283"/>
      <c r="EZ45" s="283"/>
      <c r="FA45" s="283"/>
      <c r="FB45" s="283"/>
      <c r="FC45" s="283"/>
      <c r="FD45" s="283"/>
      <c r="FE45" s="283"/>
      <c r="FF45" s="283"/>
      <c r="FG45" s="284"/>
      <c r="FJ45" s="37"/>
      <c r="FK45" s="38"/>
      <c r="FL45" s="38"/>
      <c r="FM45" s="39"/>
      <c r="FN45" s="37"/>
      <c r="FO45" s="38"/>
      <c r="FP45" s="38"/>
      <c r="FQ45" s="39"/>
      <c r="FR45" s="37"/>
      <c r="FS45" s="38"/>
      <c r="FT45" s="38"/>
      <c r="FU45" s="39"/>
      <c r="FV45" s="37"/>
      <c r="FW45" s="38"/>
      <c r="FX45" s="38"/>
      <c r="FY45" s="39"/>
    </row>
    <row r="46" spans="3:183" s="22" customFormat="1" ht="11.1" customHeight="1" x14ac:dyDescent="0.2">
      <c r="C46" s="495" t="s">
        <v>51</v>
      </c>
      <c r="D46" s="496"/>
      <c r="E46" s="496"/>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496"/>
      <c r="BI46" s="496"/>
      <c r="BJ46" s="496"/>
      <c r="BK46" s="496"/>
      <c r="BL46" s="496"/>
      <c r="BM46" s="496"/>
      <c r="BN46" s="496"/>
      <c r="BO46" s="496"/>
      <c r="BP46" s="496"/>
      <c r="BQ46" s="496"/>
      <c r="BR46" s="496"/>
      <c r="BS46" s="496"/>
      <c r="BT46" s="496"/>
      <c r="BU46" s="496"/>
      <c r="BV46" s="496"/>
      <c r="BW46" s="496"/>
      <c r="BX46" s="496"/>
      <c r="BY46" s="496"/>
      <c r="BZ46" s="497" t="s">
        <v>277</v>
      </c>
      <c r="CA46" s="484"/>
      <c r="CB46" s="484"/>
      <c r="CC46" s="484"/>
      <c r="CD46" s="484"/>
      <c r="CE46" s="484"/>
      <c r="CF46" s="484"/>
      <c r="CG46" s="485"/>
      <c r="CH46" s="483" t="s">
        <v>48</v>
      </c>
      <c r="CI46" s="484"/>
      <c r="CJ46" s="484"/>
      <c r="CK46" s="484"/>
      <c r="CL46" s="484"/>
      <c r="CM46" s="484"/>
      <c r="CN46" s="484"/>
      <c r="CO46" s="484"/>
      <c r="CP46" s="484"/>
      <c r="CQ46" s="484"/>
      <c r="CR46" s="484"/>
      <c r="CS46" s="484"/>
      <c r="CT46" s="485"/>
      <c r="CU46" s="483"/>
      <c r="CV46" s="484"/>
      <c r="CW46" s="484"/>
      <c r="CX46" s="484"/>
      <c r="CY46" s="484"/>
      <c r="CZ46" s="484"/>
      <c r="DA46" s="484"/>
      <c r="DB46" s="484"/>
      <c r="DC46" s="484"/>
      <c r="DD46" s="484"/>
      <c r="DE46" s="484"/>
      <c r="DF46" s="484"/>
      <c r="DG46" s="485"/>
      <c r="DH46" s="489">
        <f>FL46</f>
        <v>12474320</v>
      </c>
      <c r="DI46" s="490"/>
      <c r="DJ46" s="490"/>
      <c r="DK46" s="490"/>
      <c r="DL46" s="490"/>
      <c r="DM46" s="490"/>
      <c r="DN46" s="490"/>
      <c r="DO46" s="490"/>
      <c r="DP46" s="490"/>
      <c r="DQ46" s="490"/>
      <c r="DR46" s="490"/>
      <c r="DS46" s="490"/>
      <c r="DT46" s="491"/>
      <c r="DU46" s="489">
        <f>FP46</f>
        <v>10483045</v>
      </c>
      <c r="DV46" s="490"/>
      <c r="DW46" s="490"/>
      <c r="DX46" s="490"/>
      <c r="DY46" s="490"/>
      <c r="DZ46" s="490"/>
      <c r="EA46" s="490"/>
      <c r="EB46" s="490"/>
      <c r="EC46" s="490"/>
      <c r="ED46" s="490"/>
      <c r="EE46" s="490"/>
      <c r="EF46" s="490"/>
      <c r="EG46" s="491"/>
      <c r="EH46" s="489">
        <f>FT46</f>
        <v>10484397</v>
      </c>
      <c r="EI46" s="490"/>
      <c r="EJ46" s="490"/>
      <c r="EK46" s="490"/>
      <c r="EL46" s="490"/>
      <c r="EM46" s="490"/>
      <c r="EN46" s="490"/>
      <c r="EO46" s="490"/>
      <c r="EP46" s="490"/>
      <c r="EQ46" s="490"/>
      <c r="ER46" s="490"/>
      <c r="ES46" s="490"/>
      <c r="ET46" s="491"/>
      <c r="EU46" s="489"/>
      <c r="EV46" s="490"/>
      <c r="EW46" s="490"/>
      <c r="EX46" s="490"/>
      <c r="EY46" s="490"/>
      <c r="EZ46" s="490"/>
      <c r="FA46" s="490"/>
      <c r="FB46" s="490"/>
      <c r="FC46" s="490"/>
      <c r="FD46" s="490"/>
      <c r="FE46" s="490"/>
      <c r="FF46" s="490"/>
      <c r="FG46" s="491"/>
      <c r="FJ46" s="37"/>
      <c r="FK46" s="38"/>
      <c r="FL46" s="38">
        <f>10455700+94000+1924620</f>
        <v>12474320</v>
      </c>
      <c r="FM46" s="39"/>
      <c r="FN46" s="37"/>
      <c r="FO46" s="38"/>
      <c r="FP46" s="38">
        <v>10483045</v>
      </c>
      <c r="FQ46" s="39"/>
      <c r="FR46" s="37"/>
      <c r="FS46" s="38"/>
      <c r="FT46" s="38">
        <v>10484397</v>
      </c>
      <c r="FU46" s="39"/>
      <c r="FV46" s="37"/>
      <c r="FW46" s="38"/>
      <c r="FX46" s="38"/>
      <c r="FY46" s="39"/>
    </row>
    <row r="47" spans="3:183" s="22" customFormat="1" ht="11.1" customHeight="1" x14ac:dyDescent="0.2">
      <c r="C47" s="499" t="s">
        <v>52</v>
      </c>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c r="AK47" s="500"/>
      <c r="AL47" s="500"/>
      <c r="AM47" s="500"/>
      <c r="AN47" s="500"/>
      <c r="AO47" s="500"/>
      <c r="AP47" s="500"/>
      <c r="AQ47" s="500"/>
      <c r="AR47" s="500"/>
      <c r="AS47" s="500"/>
      <c r="AT47" s="500"/>
      <c r="AU47" s="500"/>
      <c r="AV47" s="500"/>
      <c r="AW47" s="500"/>
      <c r="AX47" s="500"/>
      <c r="AY47" s="500"/>
      <c r="AZ47" s="500"/>
      <c r="BA47" s="500"/>
      <c r="BB47" s="500"/>
      <c r="BC47" s="500"/>
      <c r="BD47" s="500"/>
      <c r="BE47" s="500"/>
      <c r="BF47" s="500"/>
      <c r="BG47" s="500"/>
      <c r="BH47" s="500"/>
      <c r="BI47" s="500"/>
      <c r="BJ47" s="500"/>
      <c r="BK47" s="500"/>
      <c r="BL47" s="500"/>
      <c r="BM47" s="500"/>
      <c r="BN47" s="500"/>
      <c r="BO47" s="500"/>
      <c r="BP47" s="500"/>
      <c r="BQ47" s="500"/>
      <c r="BR47" s="500"/>
      <c r="BS47" s="500"/>
      <c r="BT47" s="500"/>
      <c r="BU47" s="500"/>
      <c r="BV47" s="500"/>
      <c r="BW47" s="500"/>
      <c r="BX47" s="500"/>
      <c r="BY47" s="501"/>
      <c r="BZ47" s="498"/>
      <c r="CA47" s="487"/>
      <c r="CB47" s="487"/>
      <c r="CC47" s="487"/>
      <c r="CD47" s="487"/>
      <c r="CE47" s="487"/>
      <c r="CF47" s="487"/>
      <c r="CG47" s="488"/>
      <c r="CH47" s="486"/>
      <c r="CI47" s="487"/>
      <c r="CJ47" s="487"/>
      <c r="CK47" s="487"/>
      <c r="CL47" s="487"/>
      <c r="CM47" s="487"/>
      <c r="CN47" s="487"/>
      <c r="CO47" s="487"/>
      <c r="CP47" s="487"/>
      <c r="CQ47" s="487"/>
      <c r="CR47" s="487"/>
      <c r="CS47" s="487"/>
      <c r="CT47" s="488"/>
      <c r="CU47" s="486"/>
      <c r="CV47" s="487"/>
      <c r="CW47" s="487"/>
      <c r="CX47" s="487"/>
      <c r="CY47" s="487"/>
      <c r="CZ47" s="487"/>
      <c r="DA47" s="487"/>
      <c r="DB47" s="487"/>
      <c r="DC47" s="487"/>
      <c r="DD47" s="487"/>
      <c r="DE47" s="487"/>
      <c r="DF47" s="487"/>
      <c r="DG47" s="488"/>
      <c r="DH47" s="492"/>
      <c r="DI47" s="493"/>
      <c r="DJ47" s="493"/>
      <c r="DK47" s="493"/>
      <c r="DL47" s="493"/>
      <c r="DM47" s="493"/>
      <c r="DN47" s="493"/>
      <c r="DO47" s="493"/>
      <c r="DP47" s="493"/>
      <c r="DQ47" s="493"/>
      <c r="DR47" s="493"/>
      <c r="DS47" s="493"/>
      <c r="DT47" s="494"/>
      <c r="DU47" s="492"/>
      <c r="DV47" s="493"/>
      <c r="DW47" s="493"/>
      <c r="DX47" s="493"/>
      <c r="DY47" s="493"/>
      <c r="DZ47" s="493"/>
      <c r="EA47" s="493"/>
      <c r="EB47" s="493"/>
      <c r="EC47" s="493"/>
      <c r="ED47" s="493"/>
      <c r="EE47" s="493"/>
      <c r="EF47" s="493"/>
      <c r="EG47" s="494"/>
      <c r="EH47" s="492"/>
      <c r="EI47" s="493"/>
      <c r="EJ47" s="493"/>
      <c r="EK47" s="493"/>
      <c r="EL47" s="493"/>
      <c r="EM47" s="493"/>
      <c r="EN47" s="493"/>
      <c r="EO47" s="493"/>
      <c r="EP47" s="493"/>
      <c r="EQ47" s="493"/>
      <c r="ER47" s="493"/>
      <c r="ES47" s="493"/>
      <c r="ET47" s="494"/>
      <c r="EU47" s="492"/>
      <c r="EV47" s="493"/>
      <c r="EW47" s="493"/>
      <c r="EX47" s="493"/>
      <c r="EY47" s="493"/>
      <c r="EZ47" s="493"/>
      <c r="FA47" s="493"/>
      <c r="FB47" s="493"/>
      <c r="FC47" s="493"/>
      <c r="FD47" s="493"/>
      <c r="FE47" s="493"/>
      <c r="FF47" s="493"/>
      <c r="FG47" s="494"/>
      <c r="FJ47" s="37"/>
      <c r="FK47" s="38"/>
      <c r="FL47" s="38"/>
      <c r="FM47" s="39"/>
      <c r="FN47" s="37"/>
      <c r="FO47" s="38"/>
      <c r="FP47" s="38"/>
      <c r="FQ47" s="39"/>
      <c r="FR47" s="37"/>
      <c r="FS47" s="38"/>
      <c r="FT47" s="38"/>
      <c r="FU47" s="39"/>
      <c r="FV47" s="37"/>
      <c r="FW47" s="38"/>
      <c r="FX47" s="38"/>
      <c r="FY47" s="39"/>
    </row>
    <row r="48" spans="3:183" s="73" customFormat="1" ht="11.1" customHeight="1" x14ac:dyDescent="0.2">
      <c r="C48" s="315" t="s">
        <v>53</v>
      </c>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c r="BI48" s="316"/>
      <c r="BJ48" s="316"/>
      <c r="BK48" s="316"/>
      <c r="BL48" s="316"/>
      <c r="BM48" s="316"/>
      <c r="BN48" s="316"/>
      <c r="BO48" s="316"/>
      <c r="BP48" s="316"/>
      <c r="BQ48" s="316"/>
      <c r="BR48" s="316"/>
      <c r="BS48" s="316"/>
      <c r="BT48" s="316"/>
      <c r="BU48" s="316"/>
      <c r="BV48" s="316"/>
      <c r="BW48" s="316"/>
      <c r="BX48" s="316"/>
      <c r="BY48" s="317"/>
      <c r="BZ48" s="312" t="s">
        <v>316</v>
      </c>
      <c r="CA48" s="313"/>
      <c r="CB48" s="313"/>
      <c r="CC48" s="313"/>
      <c r="CD48" s="313"/>
      <c r="CE48" s="313"/>
      <c r="CF48" s="313"/>
      <c r="CG48" s="314"/>
      <c r="CH48" s="291" t="s">
        <v>48</v>
      </c>
      <c r="CI48" s="289"/>
      <c r="CJ48" s="289"/>
      <c r="CK48" s="289"/>
      <c r="CL48" s="289"/>
      <c r="CM48" s="289"/>
      <c r="CN48" s="289"/>
      <c r="CO48" s="289"/>
      <c r="CP48" s="289"/>
      <c r="CQ48" s="289"/>
      <c r="CR48" s="289"/>
      <c r="CS48" s="289"/>
      <c r="CT48" s="290"/>
      <c r="CU48" s="91"/>
      <c r="CV48" s="83"/>
      <c r="CW48" s="83"/>
      <c r="CX48" s="83"/>
      <c r="CY48" s="83"/>
      <c r="CZ48" s="83"/>
      <c r="DA48" s="83"/>
      <c r="DB48" s="83"/>
      <c r="DC48" s="83"/>
      <c r="DD48" s="83"/>
      <c r="DE48" s="83"/>
      <c r="DF48" s="83"/>
      <c r="DG48" s="90"/>
      <c r="DH48" s="92"/>
      <c r="DI48" s="93"/>
      <c r="DJ48" s="93"/>
      <c r="DK48" s="93"/>
      <c r="DL48" s="93"/>
      <c r="DM48" s="93"/>
      <c r="DN48" s="93"/>
      <c r="DO48" s="93"/>
      <c r="DP48" s="93"/>
      <c r="DQ48" s="93"/>
      <c r="DR48" s="93"/>
      <c r="DS48" s="93"/>
      <c r="DT48" s="94"/>
      <c r="DU48" s="92"/>
      <c r="DV48" s="93"/>
      <c r="DW48" s="93"/>
      <c r="DX48" s="93"/>
      <c r="DY48" s="93"/>
      <c r="DZ48" s="93"/>
      <c r="EA48" s="93"/>
      <c r="EB48" s="93"/>
      <c r="EC48" s="93"/>
      <c r="ED48" s="93"/>
      <c r="EE48" s="93"/>
      <c r="EF48" s="93"/>
      <c r="EG48" s="94"/>
      <c r="EH48" s="92"/>
      <c r="EI48" s="93"/>
      <c r="EJ48" s="93"/>
      <c r="EK48" s="93"/>
      <c r="EL48" s="93"/>
      <c r="EM48" s="93"/>
      <c r="EN48" s="93"/>
      <c r="EO48" s="93"/>
      <c r="EP48" s="93"/>
      <c r="EQ48" s="93"/>
      <c r="ER48" s="93"/>
      <c r="ES48" s="93"/>
      <c r="ET48" s="94"/>
      <c r="EU48" s="92"/>
      <c r="EV48" s="93"/>
      <c r="EW48" s="93"/>
      <c r="EX48" s="93"/>
      <c r="EY48" s="93"/>
      <c r="EZ48" s="93"/>
      <c r="FA48" s="93"/>
      <c r="FB48" s="93"/>
      <c r="FC48" s="93"/>
      <c r="FD48" s="93"/>
      <c r="FE48" s="93"/>
      <c r="FF48" s="93"/>
      <c r="FG48" s="94"/>
      <c r="FJ48" s="37"/>
      <c r="FK48" s="38"/>
      <c r="FL48" s="38"/>
      <c r="FM48" s="39"/>
      <c r="FN48" s="37"/>
      <c r="FO48" s="38"/>
      <c r="FP48" s="38"/>
      <c r="FQ48" s="39"/>
      <c r="FR48" s="37"/>
      <c r="FS48" s="38"/>
      <c r="FT48" s="38"/>
      <c r="FU48" s="39"/>
      <c r="FV48" s="37"/>
      <c r="FW48" s="38"/>
      <c r="FX48" s="38"/>
      <c r="FY48" s="39"/>
    </row>
    <row r="49" spans="3:181" s="73" customFormat="1" ht="22.5" customHeight="1" x14ac:dyDescent="0.2">
      <c r="C49" s="318" t="s">
        <v>317</v>
      </c>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19"/>
      <c r="BC49" s="319"/>
      <c r="BD49" s="319"/>
      <c r="BE49" s="319"/>
      <c r="BF49" s="319"/>
      <c r="BG49" s="319"/>
      <c r="BH49" s="319"/>
      <c r="BI49" s="319"/>
      <c r="BJ49" s="319"/>
      <c r="BK49" s="319"/>
      <c r="BL49" s="319"/>
      <c r="BM49" s="319"/>
      <c r="BN49" s="319"/>
      <c r="BO49" s="319"/>
      <c r="BP49" s="319"/>
      <c r="BQ49" s="319"/>
      <c r="BR49" s="319"/>
      <c r="BS49" s="319"/>
      <c r="BT49" s="319"/>
      <c r="BU49" s="319"/>
      <c r="BV49" s="319"/>
      <c r="BW49" s="319"/>
      <c r="BX49" s="319"/>
      <c r="BY49" s="320"/>
      <c r="BZ49" s="312" t="s">
        <v>315</v>
      </c>
      <c r="CA49" s="313"/>
      <c r="CB49" s="313"/>
      <c r="CC49" s="313"/>
      <c r="CD49" s="313"/>
      <c r="CE49" s="313"/>
      <c r="CF49" s="313"/>
      <c r="CG49" s="314"/>
      <c r="CH49" s="291" t="s">
        <v>48</v>
      </c>
      <c r="CI49" s="289"/>
      <c r="CJ49" s="289"/>
      <c r="CK49" s="289"/>
      <c r="CL49" s="289"/>
      <c r="CM49" s="289"/>
      <c r="CN49" s="289"/>
      <c r="CO49" s="289"/>
      <c r="CP49" s="289"/>
      <c r="CQ49" s="289"/>
      <c r="CR49" s="289"/>
      <c r="CS49" s="289"/>
      <c r="CT49" s="290"/>
      <c r="CU49" s="91"/>
      <c r="CV49" s="83"/>
      <c r="CW49" s="83"/>
      <c r="CX49" s="83"/>
      <c r="CY49" s="83"/>
      <c r="CZ49" s="83"/>
      <c r="DA49" s="83"/>
      <c r="DB49" s="83"/>
      <c r="DC49" s="83"/>
      <c r="DD49" s="83"/>
      <c r="DE49" s="83"/>
      <c r="DF49" s="83"/>
      <c r="DG49" s="90"/>
      <c r="DH49" s="92"/>
      <c r="DI49" s="93"/>
      <c r="DJ49" s="93"/>
      <c r="DK49" s="93"/>
      <c r="DL49" s="93"/>
      <c r="DM49" s="93"/>
      <c r="DN49" s="93"/>
      <c r="DO49" s="93"/>
      <c r="DP49" s="93"/>
      <c r="DQ49" s="93"/>
      <c r="DR49" s="93"/>
      <c r="DS49" s="93"/>
      <c r="DT49" s="94"/>
      <c r="DU49" s="92"/>
      <c r="DV49" s="93"/>
      <c r="DW49" s="93"/>
      <c r="DX49" s="93"/>
      <c r="DY49" s="93"/>
      <c r="DZ49" s="93"/>
      <c r="EA49" s="93"/>
      <c r="EB49" s="93"/>
      <c r="EC49" s="93"/>
      <c r="ED49" s="93"/>
      <c r="EE49" s="93"/>
      <c r="EF49" s="93"/>
      <c r="EG49" s="94"/>
      <c r="EH49" s="92"/>
      <c r="EI49" s="93"/>
      <c r="EJ49" s="93"/>
      <c r="EK49" s="93"/>
      <c r="EL49" s="93"/>
      <c r="EM49" s="93"/>
      <c r="EN49" s="93"/>
      <c r="EO49" s="93"/>
      <c r="EP49" s="93"/>
      <c r="EQ49" s="93"/>
      <c r="ER49" s="93"/>
      <c r="ES49" s="93"/>
      <c r="ET49" s="94"/>
      <c r="EU49" s="92"/>
      <c r="EV49" s="93"/>
      <c r="EW49" s="93"/>
      <c r="EX49" s="93"/>
      <c r="EY49" s="93"/>
      <c r="EZ49" s="93"/>
      <c r="FA49" s="93"/>
      <c r="FB49" s="93"/>
      <c r="FC49" s="93"/>
      <c r="FD49" s="93"/>
      <c r="FE49" s="93"/>
      <c r="FF49" s="93"/>
      <c r="FG49" s="94"/>
      <c r="FJ49" s="37"/>
      <c r="FK49" s="38"/>
      <c r="FL49" s="38"/>
      <c r="FM49" s="39"/>
      <c r="FN49" s="37"/>
      <c r="FO49" s="38"/>
      <c r="FP49" s="38"/>
      <c r="FQ49" s="39"/>
      <c r="FR49" s="37"/>
      <c r="FS49" s="38"/>
      <c r="FT49" s="38"/>
      <c r="FU49" s="39"/>
      <c r="FV49" s="37"/>
      <c r="FW49" s="38"/>
      <c r="FX49" s="38"/>
      <c r="FY49" s="39"/>
    </row>
    <row r="50" spans="3:181" s="22" customFormat="1" ht="11.1" customHeight="1" x14ac:dyDescent="0.2">
      <c r="C50" s="321" t="s">
        <v>49</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3"/>
      <c r="BZ50" s="288" t="s">
        <v>50</v>
      </c>
      <c r="CA50" s="289"/>
      <c r="CB50" s="289"/>
      <c r="CC50" s="289"/>
      <c r="CD50" s="289"/>
      <c r="CE50" s="289"/>
      <c r="CF50" s="289"/>
      <c r="CG50" s="290"/>
      <c r="CH50" s="291" t="s">
        <v>318</v>
      </c>
      <c r="CI50" s="289"/>
      <c r="CJ50" s="289"/>
      <c r="CK50" s="289"/>
      <c r="CL50" s="289"/>
      <c r="CM50" s="289"/>
      <c r="CN50" s="289"/>
      <c r="CO50" s="289"/>
      <c r="CP50" s="289"/>
      <c r="CQ50" s="289"/>
      <c r="CR50" s="289"/>
      <c r="CS50" s="289"/>
      <c r="CT50" s="290"/>
      <c r="CU50" s="291"/>
      <c r="CV50" s="289"/>
      <c r="CW50" s="289"/>
      <c r="CX50" s="289"/>
      <c r="CY50" s="289"/>
      <c r="CZ50" s="289"/>
      <c r="DA50" s="289"/>
      <c r="DB50" s="289"/>
      <c r="DC50" s="289"/>
      <c r="DD50" s="289"/>
      <c r="DE50" s="289"/>
      <c r="DF50" s="289"/>
      <c r="DG50" s="290"/>
      <c r="DH50" s="282">
        <f>DH51+DH53</f>
        <v>0</v>
      </c>
      <c r="DI50" s="283"/>
      <c r="DJ50" s="283"/>
      <c r="DK50" s="283"/>
      <c r="DL50" s="283"/>
      <c r="DM50" s="283"/>
      <c r="DN50" s="283"/>
      <c r="DO50" s="283"/>
      <c r="DP50" s="283"/>
      <c r="DQ50" s="283"/>
      <c r="DR50" s="283"/>
      <c r="DS50" s="283"/>
      <c r="DT50" s="284"/>
      <c r="DU50" s="282">
        <f>DU51+DU53</f>
        <v>0</v>
      </c>
      <c r="DV50" s="283"/>
      <c r="DW50" s="283"/>
      <c r="DX50" s="283"/>
      <c r="DY50" s="283"/>
      <c r="DZ50" s="283"/>
      <c r="EA50" s="283"/>
      <c r="EB50" s="283"/>
      <c r="EC50" s="283"/>
      <c r="ED50" s="283"/>
      <c r="EE50" s="283"/>
      <c r="EF50" s="283"/>
      <c r="EG50" s="284"/>
      <c r="EH50" s="282">
        <f>EH51+EH53</f>
        <v>0</v>
      </c>
      <c r="EI50" s="283"/>
      <c r="EJ50" s="283"/>
      <c r="EK50" s="283"/>
      <c r="EL50" s="283"/>
      <c r="EM50" s="283"/>
      <c r="EN50" s="283"/>
      <c r="EO50" s="283"/>
      <c r="EP50" s="283"/>
      <c r="EQ50" s="283"/>
      <c r="ER50" s="283"/>
      <c r="ES50" s="283"/>
      <c r="ET50" s="284"/>
      <c r="EU50" s="282">
        <f>EU51+EU53</f>
        <v>0</v>
      </c>
      <c r="EV50" s="283"/>
      <c r="EW50" s="283"/>
      <c r="EX50" s="283"/>
      <c r="EY50" s="283"/>
      <c r="EZ50" s="283"/>
      <c r="FA50" s="283"/>
      <c r="FB50" s="283"/>
      <c r="FC50" s="283"/>
      <c r="FD50" s="283"/>
      <c r="FE50" s="283"/>
      <c r="FF50" s="283"/>
      <c r="FG50" s="284"/>
      <c r="FJ50" s="37"/>
      <c r="FK50" s="38"/>
      <c r="FL50" s="38"/>
      <c r="FM50" s="39"/>
      <c r="FN50" s="37"/>
      <c r="FO50" s="38"/>
      <c r="FP50" s="38"/>
      <c r="FQ50" s="39"/>
      <c r="FR50" s="37"/>
      <c r="FS50" s="38"/>
      <c r="FT50" s="38"/>
      <c r="FU50" s="39"/>
      <c r="FV50" s="37"/>
      <c r="FW50" s="38"/>
      <c r="FX50" s="38"/>
      <c r="FY50" s="39"/>
    </row>
    <row r="51" spans="3:181" s="22" customFormat="1" ht="11.1" customHeight="1" x14ac:dyDescent="0.2">
      <c r="C51" s="396"/>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8"/>
      <c r="CA51" s="399"/>
      <c r="CB51" s="399"/>
      <c r="CC51" s="399"/>
      <c r="CD51" s="399"/>
      <c r="CE51" s="399"/>
      <c r="CF51" s="399"/>
      <c r="CG51" s="400"/>
      <c r="CH51" s="401"/>
      <c r="CI51" s="399"/>
      <c r="CJ51" s="399"/>
      <c r="CK51" s="399"/>
      <c r="CL51" s="399"/>
      <c r="CM51" s="399"/>
      <c r="CN51" s="399"/>
      <c r="CO51" s="399"/>
      <c r="CP51" s="399"/>
      <c r="CQ51" s="399"/>
      <c r="CR51" s="399"/>
      <c r="CS51" s="399"/>
      <c r="CT51" s="400"/>
      <c r="CU51" s="401"/>
      <c r="CV51" s="399"/>
      <c r="CW51" s="399"/>
      <c r="CX51" s="399"/>
      <c r="CY51" s="399"/>
      <c r="CZ51" s="399"/>
      <c r="DA51" s="399"/>
      <c r="DB51" s="399"/>
      <c r="DC51" s="399"/>
      <c r="DD51" s="399"/>
      <c r="DE51" s="399"/>
      <c r="DF51" s="399"/>
      <c r="DG51" s="400"/>
      <c r="DH51" s="402">
        <f>FL51</f>
        <v>0</v>
      </c>
      <c r="DI51" s="403"/>
      <c r="DJ51" s="403"/>
      <c r="DK51" s="403"/>
      <c r="DL51" s="403"/>
      <c r="DM51" s="403"/>
      <c r="DN51" s="403"/>
      <c r="DO51" s="403"/>
      <c r="DP51" s="403"/>
      <c r="DQ51" s="403"/>
      <c r="DR51" s="403"/>
      <c r="DS51" s="403"/>
      <c r="DT51" s="404"/>
      <c r="DU51" s="402">
        <f>FP51</f>
        <v>0</v>
      </c>
      <c r="DV51" s="403"/>
      <c r="DW51" s="403"/>
      <c r="DX51" s="403"/>
      <c r="DY51" s="403"/>
      <c r="DZ51" s="403"/>
      <c r="EA51" s="403"/>
      <c r="EB51" s="403"/>
      <c r="EC51" s="403"/>
      <c r="ED51" s="403"/>
      <c r="EE51" s="403"/>
      <c r="EF51" s="403"/>
      <c r="EG51" s="404"/>
      <c r="EH51" s="402">
        <f>FT51</f>
        <v>0</v>
      </c>
      <c r="EI51" s="403"/>
      <c r="EJ51" s="403"/>
      <c r="EK51" s="403"/>
      <c r="EL51" s="403"/>
      <c r="EM51" s="403"/>
      <c r="EN51" s="403"/>
      <c r="EO51" s="403"/>
      <c r="EP51" s="403"/>
      <c r="EQ51" s="403"/>
      <c r="ER51" s="403"/>
      <c r="ES51" s="403"/>
      <c r="ET51" s="404"/>
      <c r="EU51" s="402"/>
      <c r="EV51" s="403"/>
      <c r="EW51" s="403"/>
      <c r="EX51" s="403"/>
      <c r="EY51" s="403"/>
      <c r="EZ51" s="403"/>
      <c r="FA51" s="403"/>
      <c r="FB51" s="403"/>
      <c r="FC51" s="403"/>
      <c r="FD51" s="403"/>
      <c r="FE51" s="403"/>
      <c r="FF51" s="403"/>
      <c r="FG51" s="404"/>
      <c r="FJ51" s="413"/>
      <c r="FK51" s="409"/>
      <c r="FL51" s="409"/>
      <c r="FM51" s="411"/>
      <c r="FN51" s="413"/>
      <c r="FO51" s="409"/>
      <c r="FP51" s="409"/>
      <c r="FQ51" s="411"/>
      <c r="FR51" s="413"/>
      <c r="FS51" s="409"/>
      <c r="FT51" s="409"/>
      <c r="FU51" s="411"/>
      <c r="FV51" s="59"/>
      <c r="FW51" s="59"/>
      <c r="FX51" s="59"/>
      <c r="FY51" s="61"/>
    </row>
    <row r="52" spans="3:181" s="22" customFormat="1" ht="11.1" customHeight="1" x14ac:dyDescent="0.2">
      <c r="C52" s="408"/>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4"/>
      <c r="AZ52" s="394"/>
      <c r="BA52" s="394"/>
      <c r="BB52" s="394"/>
      <c r="BC52" s="394"/>
      <c r="BD52" s="394"/>
      <c r="BE52" s="394"/>
      <c r="BF52" s="394"/>
      <c r="BG52" s="394"/>
      <c r="BH52" s="394"/>
      <c r="BI52" s="394"/>
      <c r="BJ52" s="394"/>
      <c r="BK52" s="394"/>
      <c r="BL52" s="394"/>
      <c r="BM52" s="394"/>
      <c r="BN52" s="394"/>
      <c r="BO52" s="394"/>
      <c r="BP52" s="394"/>
      <c r="BQ52" s="394"/>
      <c r="BR52" s="394"/>
      <c r="BS52" s="394"/>
      <c r="BT52" s="394"/>
      <c r="BU52" s="394"/>
      <c r="BV52" s="394"/>
      <c r="BW52" s="394"/>
      <c r="BX52" s="394"/>
      <c r="BY52" s="395"/>
      <c r="BZ52" s="300"/>
      <c r="CA52" s="301"/>
      <c r="CB52" s="301"/>
      <c r="CC52" s="301"/>
      <c r="CD52" s="301"/>
      <c r="CE52" s="301"/>
      <c r="CF52" s="301"/>
      <c r="CG52" s="302"/>
      <c r="CH52" s="303"/>
      <c r="CI52" s="301"/>
      <c r="CJ52" s="301"/>
      <c r="CK52" s="301"/>
      <c r="CL52" s="301"/>
      <c r="CM52" s="301"/>
      <c r="CN52" s="301"/>
      <c r="CO52" s="301"/>
      <c r="CP52" s="301"/>
      <c r="CQ52" s="301"/>
      <c r="CR52" s="301"/>
      <c r="CS52" s="301"/>
      <c r="CT52" s="302"/>
      <c r="CU52" s="303"/>
      <c r="CV52" s="301"/>
      <c r="CW52" s="301"/>
      <c r="CX52" s="301"/>
      <c r="CY52" s="301"/>
      <c r="CZ52" s="301"/>
      <c r="DA52" s="301"/>
      <c r="DB52" s="301"/>
      <c r="DC52" s="301"/>
      <c r="DD52" s="301"/>
      <c r="DE52" s="301"/>
      <c r="DF52" s="301"/>
      <c r="DG52" s="302"/>
      <c r="DH52" s="405"/>
      <c r="DI52" s="406"/>
      <c r="DJ52" s="406"/>
      <c r="DK52" s="406"/>
      <c r="DL52" s="406"/>
      <c r="DM52" s="406"/>
      <c r="DN52" s="406"/>
      <c r="DO52" s="406"/>
      <c r="DP52" s="406"/>
      <c r="DQ52" s="406"/>
      <c r="DR52" s="406"/>
      <c r="DS52" s="406"/>
      <c r="DT52" s="407"/>
      <c r="DU52" s="405"/>
      <c r="DV52" s="406"/>
      <c r="DW52" s="406"/>
      <c r="DX52" s="406"/>
      <c r="DY52" s="406"/>
      <c r="DZ52" s="406"/>
      <c r="EA52" s="406"/>
      <c r="EB52" s="406"/>
      <c r="EC52" s="406"/>
      <c r="ED52" s="406"/>
      <c r="EE52" s="406"/>
      <c r="EF52" s="406"/>
      <c r="EG52" s="407"/>
      <c r="EH52" s="405"/>
      <c r="EI52" s="406"/>
      <c r="EJ52" s="406"/>
      <c r="EK52" s="406"/>
      <c r="EL52" s="406"/>
      <c r="EM52" s="406"/>
      <c r="EN52" s="406"/>
      <c r="EO52" s="406"/>
      <c r="EP52" s="406"/>
      <c r="EQ52" s="406"/>
      <c r="ER52" s="406"/>
      <c r="ES52" s="406"/>
      <c r="ET52" s="407"/>
      <c r="EU52" s="405"/>
      <c r="EV52" s="406"/>
      <c r="EW52" s="406"/>
      <c r="EX52" s="406"/>
      <c r="EY52" s="406"/>
      <c r="EZ52" s="406"/>
      <c r="FA52" s="406"/>
      <c r="FB52" s="406"/>
      <c r="FC52" s="406"/>
      <c r="FD52" s="406"/>
      <c r="FE52" s="406"/>
      <c r="FF52" s="406"/>
      <c r="FG52" s="407"/>
      <c r="FJ52" s="414"/>
      <c r="FK52" s="410"/>
      <c r="FL52" s="410"/>
      <c r="FM52" s="412"/>
      <c r="FN52" s="414"/>
      <c r="FO52" s="410"/>
      <c r="FP52" s="410"/>
      <c r="FQ52" s="412"/>
      <c r="FR52" s="414"/>
      <c r="FS52" s="410"/>
      <c r="FT52" s="410"/>
      <c r="FU52" s="412"/>
      <c r="FV52" s="60"/>
      <c r="FW52" s="60"/>
      <c r="FX52" s="60"/>
      <c r="FY52" s="62"/>
    </row>
    <row r="53" spans="3:181" s="22" customFormat="1" ht="11.1" customHeight="1" x14ac:dyDescent="0.2">
      <c r="C53" s="393"/>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4"/>
      <c r="AO53" s="394"/>
      <c r="AP53" s="394"/>
      <c r="AQ53" s="394"/>
      <c r="AR53" s="394"/>
      <c r="AS53" s="394"/>
      <c r="AT53" s="394"/>
      <c r="AU53" s="394"/>
      <c r="AV53" s="394"/>
      <c r="AW53" s="394"/>
      <c r="AX53" s="394"/>
      <c r="AY53" s="394"/>
      <c r="AZ53" s="394"/>
      <c r="BA53" s="394"/>
      <c r="BB53" s="394"/>
      <c r="BC53" s="394"/>
      <c r="BD53" s="394"/>
      <c r="BE53" s="394"/>
      <c r="BF53" s="394"/>
      <c r="BG53" s="394"/>
      <c r="BH53" s="394"/>
      <c r="BI53" s="394"/>
      <c r="BJ53" s="394"/>
      <c r="BK53" s="394"/>
      <c r="BL53" s="394"/>
      <c r="BM53" s="394"/>
      <c r="BN53" s="394"/>
      <c r="BO53" s="394"/>
      <c r="BP53" s="394"/>
      <c r="BQ53" s="394"/>
      <c r="BR53" s="394"/>
      <c r="BS53" s="394"/>
      <c r="BT53" s="394"/>
      <c r="BU53" s="394"/>
      <c r="BV53" s="394"/>
      <c r="BW53" s="394"/>
      <c r="BX53" s="394"/>
      <c r="BY53" s="395"/>
      <c r="BZ53" s="288"/>
      <c r="CA53" s="289"/>
      <c r="CB53" s="289"/>
      <c r="CC53" s="289"/>
      <c r="CD53" s="289"/>
      <c r="CE53" s="289"/>
      <c r="CF53" s="289"/>
      <c r="CG53" s="290"/>
      <c r="CH53" s="291"/>
      <c r="CI53" s="289"/>
      <c r="CJ53" s="289"/>
      <c r="CK53" s="289"/>
      <c r="CL53" s="289"/>
      <c r="CM53" s="289"/>
      <c r="CN53" s="289"/>
      <c r="CO53" s="289"/>
      <c r="CP53" s="289"/>
      <c r="CQ53" s="289"/>
      <c r="CR53" s="289"/>
      <c r="CS53" s="289"/>
      <c r="CT53" s="290"/>
      <c r="CU53" s="291"/>
      <c r="CV53" s="289"/>
      <c r="CW53" s="289"/>
      <c r="CX53" s="289"/>
      <c r="CY53" s="289"/>
      <c r="CZ53" s="289"/>
      <c r="DA53" s="289"/>
      <c r="DB53" s="289"/>
      <c r="DC53" s="289"/>
      <c r="DD53" s="289"/>
      <c r="DE53" s="289"/>
      <c r="DF53" s="289"/>
      <c r="DG53" s="290"/>
      <c r="DH53" s="282"/>
      <c r="DI53" s="283"/>
      <c r="DJ53" s="283"/>
      <c r="DK53" s="283"/>
      <c r="DL53" s="283"/>
      <c r="DM53" s="283"/>
      <c r="DN53" s="283"/>
      <c r="DO53" s="283"/>
      <c r="DP53" s="283"/>
      <c r="DQ53" s="283"/>
      <c r="DR53" s="283"/>
      <c r="DS53" s="283"/>
      <c r="DT53" s="284"/>
      <c r="DU53" s="282"/>
      <c r="DV53" s="283"/>
      <c r="DW53" s="283"/>
      <c r="DX53" s="283"/>
      <c r="DY53" s="283"/>
      <c r="DZ53" s="283"/>
      <c r="EA53" s="283"/>
      <c r="EB53" s="283"/>
      <c r="EC53" s="283"/>
      <c r="ED53" s="283"/>
      <c r="EE53" s="283"/>
      <c r="EF53" s="283"/>
      <c r="EG53" s="284"/>
      <c r="EH53" s="282"/>
      <c r="EI53" s="283"/>
      <c r="EJ53" s="283"/>
      <c r="EK53" s="283"/>
      <c r="EL53" s="283"/>
      <c r="EM53" s="283"/>
      <c r="EN53" s="283"/>
      <c r="EO53" s="283"/>
      <c r="EP53" s="283"/>
      <c r="EQ53" s="283"/>
      <c r="ER53" s="283"/>
      <c r="ES53" s="283"/>
      <c r="ET53" s="284"/>
      <c r="EU53" s="282"/>
      <c r="EV53" s="283"/>
      <c r="EW53" s="283"/>
      <c r="EX53" s="283"/>
      <c r="EY53" s="283"/>
      <c r="EZ53" s="283"/>
      <c r="FA53" s="283"/>
      <c r="FB53" s="283"/>
      <c r="FC53" s="283"/>
      <c r="FD53" s="283"/>
      <c r="FE53" s="283"/>
      <c r="FF53" s="283"/>
      <c r="FG53" s="284"/>
      <c r="FJ53" s="37"/>
      <c r="FK53" s="38"/>
      <c r="FL53" s="38"/>
      <c r="FM53" s="39"/>
      <c r="FN53" s="37"/>
      <c r="FO53" s="38"/>
      <c r="FP53" s="38"/>
      <c r="FQ53" s="39"/>
      <c r="FR53" s="37"/>
      <c r="FS53" s="38"/>
      <c r="FT53" s="38"/>
      <c r="FU53" s="39"/>
      <c r="FV53" s="37"/>
      <c r="FW53" s="38"/>
      <c r="FX53" s="38"/>
      <c r="FY53" s="39"/>
    </row>
    <row r="54" spans="3:181" s="22" customFormat="1" ht="12.75" customHeight="1" x14ac:dyDescent="0.2">
      <c r="C54" s="321" t="s">
        <v>54</v>
      </c>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2"/>
      <c r="AW54" s="322"/>
      <c r="AX54" s="322"/>
      <c r="AY54" s="322"/>
      <c r="AZ54" s="322"/>
      <c r="BA54" s="322"/>
      <c r="BB54" s="322"/>
      <c r="BC54" s="322"/>
      <c r="BD54" s="322"/>
      <c r="BE54" s="322"/>
      <c r="BF54" s="322"/>
      <c r="BG54" s="322"/>
      <c r="BH54" s="322"/>
      <c r="BI54" s="322"/>
      <c r="BJ54" s="322"/>
      <c r="BK54" s="322"/>
      <c r="BL54" s="322"/>
      <c r="BM54" s="322"/>
      <c r="BN54" s="322"/>
      <c r="BO54" s="322"/>
      <c r="BP54" s="322"/>
      <c r="BQ54" s="322"/>
      <c r="BR54" s="322"/>
      <c r="BS54" s="322"/>
      <c r="BT54" s="322"/>
      <c r="BU54" s="322"/>
      <c r="BV54" s="322"/>
      <c r="BW54" s="322"/>
      <c r="BX54" s="322"/>
      <c r="BY54" s="323"/>
      <c r="BZ54" s="288" t="s">
        <v>55</v>
      </c>
      <c r="CA54" s="289"/>
      <c r="CB54" s="289"/>
      <c r="CC54" s="289"/>
      <c r="CD54" s="289"/>
      <c r="CE54" s="289"/>
      <c r="CF54" s="289"/>
      <c r="CG54" s="290"/>
      <c r="CH54" s="291"/>
      <c r="CI54" s="289"/>
      <c r="CJ54" s="289"/>
      <c r="CK54" s="289"/>
      <c r="CL54" s="289"/>
      <c r="CM54" s="289"/>
      <c r="CN54" s="289"/>
      <c r="CO54" s="289"/>
      <c r="CP54" s="289"/>
      <c r="CQ54" s="289"/>
      <c r="CR54" s="289"/>
      <c r="CS54" s="289"/>
      <c r="CT54" s="290"/>
      <c r="CU54" s="291"/>
      <c r="CV54" s="289"/>
      <c r="CW54" s="289"/>
      <c r="CX54" s="289"/>
      <c r="CY54" s="289"/>
      <c r="CZ54" s="289"/>
      <c r="DA54" s="289"/>
      <c r="DB54" s="289"/>
      <c r="DC54" s="289"/>
      <c r="DD54" s="289"/>
      <c r="DE54" s="289"/>
      <c r="DF54" s="289"/>
      <c r="DG54" s="290"/>
      <c r="DH54" s="282">
        <v>0</v>
      </c>
      <c r="DI54" s="283"/>
      <c r="DJ54" s="283"/>
      <c r="DK54" s="283"/>
      <c r="DL54" s="283"/>
      <c r="DM54" s="283"/>
      <c r="DN54" s="283"/>
      <c r="DO54" s="283"/>
      <c r="DP54" s="283"/>
      <c r="DQ54" s="283"/>
      <c r="DR54" s="283"/>
      <c r="DS54" s="283"/>
      <c r="DT54" s="284"/>
      <c r="DU54" s="282">
        <f t="shared" ref="DU54" si="10">DU55</f>
        <v>0</v>
      </c>
      <c r="DV54" s="283"/>
      <c r="DW54" s="283"/>
      <c r="DX54" s="283"/>
      <c r="DY54" s="283"/>
      <c r="DZ54" s="283"/>
      <c r="EA54" s="283"/>
      <c r="EB54" s="283"/>
      <c r="EC54" s="283"/>
      <c r="ED54" s="283"/>
      <c r="EE54" s="283"/>
      <c r="EF54" s="283"/>
      <c r="EG54" s="284"/>
      <c r="EH54" s="282">
        <f t="shared" ref="EH54" si="11">EH55</f>
        <v>0</v>
      </c>
      <c r="EI54" s="283"/>
      <c r="EJ54" s="283"/>
      <c r="EK54" s="283"/>
      <c r="EL54" s="283"/>
      <c r="EM54" s="283"/>
      <c r="EN54" s="283"/>
      <c r="EO54" s="283"/>
      <c r="EP54" s="283"/>
      <c r="EQ54" s="283"/>
      <c r="ER54" s="283"/>
      <c r="ES54" s="283"/>
      <c r="ET54" s="284"/>
      <c r="EU54" s="282">
        <f t="shared" ref="EU54" si="12">EU55</f>
        <v>0</v>
      </c>
      <c r="EV54" s="283"/>
      <c r="EW54" s="283"/>
      <c r="EX54" s="283"/>
      <c r="EY54" s="283"/>
      <c r="EZ54" s="283"/>
      <c r="FA54" s="283"/>
      <c r="FB54" s="283"/>
      <c r="FC54" s="283"/>
      <c r="FD54" s="283"/>
      <c r="FE54" s="283"/>
      <c r="FF54" s="283"/>
      <c r="FG54" s="284"/>
      <c r="FJ54" s="32"/>
      <c r="FK54" s="31"/>
      <c r="FL54" s="31"/>
      <c r="FM54" s="33"/>
      <c r="FN54" s="32"/>
      <c r="FO54" s="31"/>
      <c r="FP54" s="31"/>
      <c r="FQ54" s="33"/>
      <c r="FR54" s="32"/>
      <c r="FS54" s="31"/>
      <c r="FT54" s="31"/>
      <c r="FU54" s="33"/>
      <c r="FV54" s="32"/>
      <c r="FW54" s="31"/>
      <c r="FX54" s="31"/>
      <c r="FY54" s="33"/>
    </row>
    <row r="55" spans="3:181" s="22" customFormat="1" ht="11.1" customHeight="1" x14ac:dyDescent="0.2">
      <c r="C55" s="396" t="s">
        <v>51</v>
      </c>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397"/>
      <c r="AZ55" s="397"/>
      <c r="BA55" s="397"/>
      <c r="BB55" s="397"/>
      <c r="BC55" s="397"/>
      <c r="BD55" s="397"/>
      <c r="BE55" s="397"/>
      <c r="BF55" s="397"/>
      <c r="BG55" s="397"/>
      <c r="BH55" s="397"/>
      <c r="BI55" s="397"/>
      <c r="BJ55" s="397"/>
      <c r="BK55" s="397"/>
      <c r="BL55" s="397"/>
      <c r="BM55" s="397"/>
      <c r="BN55" s="397"/>
      <c r="BO55" s="397"/>
      <c r="BP55" s="397"/>
      <c r="BQ55" s="397"/>
      <c r="BR55" s="397"/>
      <c r="BS55" s="397"/>
      <c r="BT55" s="397"/>
      <c r="BU55" s="397"/>
      <c r="BV55" s="397"/>
      <c r="BW55" s="397"/>
      <c r="BX55" s="397"/>
      <c r="BY55" s="397"/>
      <c r="BZ55" s="398"/>
      <c r="CA55" s="399"/>
      <c r="CB55" s="399"/>
      <c r="CC55" s="399"/>
      <c r="CD55" s="399"/>
      <c r="CE55" s="399"/>
      <c r="CF55" s="399"/>
      <c r="CG55" s="400"/>
      <c r="CH55" s="401"/>
      <c r="CI55" s="399"/>
      <c r="CJ55" s="399"/>
      <c r="CK55" s="399"/>
      <c r="CL55" s="399"/>
      <c r="CM55" s="399"/>
      <c r="CN55" s="399"/>
      <c r="CO55" s="399"/>
      <c r="CP55" s="399"/>
      <c r="CQ55" s="399"/>
      <c r="CR55" s="399"/>
      <c r="CS55" s="399"/>
      <c r="CT55" s="400"/>
      <c r="CU55" s="401"/>
      <c r="CV55" s="399"/>
      <c r="CW55" s="399"/>
      <c r="CX55" s="399"/>
      <c r="CY55" s="399"/>
      <c r="CZ55" s="399"/>
      <c r="DA55" s="399"/>
      <c r="DB55" s="399"/>
      <c r="DC55" s="399"/>
      <c r="DD55" s="399"/>
      <c r="DE55" s="399"/>
      <c r="DF55" s="399"/>
      <c r="DG55" s="400"/>
      <c r="DH55" s="402"/>
      <c r="DI55" s="403"/>
      <c r="DJ55" s="403"/>
      <c r="DK55" s="403"/>
      <c r="DL55" s="403"/>
      <c r="DM55" s="403"/>
      <c r="DN55" s="403"/>
      <c r="DO55" s="403"/>
      <c r="DP55" s="403"/>
      <c r="DQ55" s="403"/>
      <c r="DR55" s="403"/>
      <c r="DS55" s="403"/>
      <c r="DT55" s="404"/>
      <c r="DU55" s="402"/>
      <c r="DV55" s="403"/>
      <c r="DW55" s="403"/>
      <c r="DX55" s="403"/>
      <c r="DY55" s="403"/>
      <c r="DZ55" s="403"/>
      <c r="EA55" s="403"/>
      <c r="EB55" s="403"/>
      <c r="EC55" s="403"/>
      <c r="ED55" s="403"/>
      <c r="EE55" s="403"/>
      <c r="EF55" s="403"/>
      <c r="EG55" s="404"/>
      <c r="EH55" s="402"/>
      <c r="EI55" s="403"/>
      <c r="EJ55" s="403"/>
      <c r="EK55" s="403"/>
      <c r="EL55" s="403"/>
      <c r="EM55" s="403"/>
      <c r="EN55" s="403"/>
      <c r="EO55" s="403"/>
      <c r="EP55" s="403"/>
      <c r="EQ55" s="403"/>
      <c r="ER55" s="403"/>
      <c r="ES55" s="403"/>
      <c r="ET55" s="404"/>
      <c r="EU55" s="402"/>
      <c r="EV55" s="403"/>
      <c r="EW55" s="403"/>
      <c r="EX55" s="403"/>
      <c r="EY55" s="403"/>
      <c r="EZ55" s="403"/>
      <c r="FA55" s="403"/>
      <c r="FB55" s="403"/>
      <c r="FC55" s="403"/>
      <c r="FD55" s="403"/>
      <c r="FE55" s="403"/>
      <c r="FF55" s="403"/>
      <c r="FG55" s="404"/>
      <c r="FJ55" s="32"/>
      <c r="FK55" s="31"/>
      <c r="FL55" s="31"/>
      <c r="FM55" s="33"/>
      <c r="FN55" s="32"/>
      <c r="FO55" s="31"/>
      <c r="FP55" s="31"/>
      <c r="FQ55" s="33"/>
      <c r="FR55" s="32"/>
      <c r="FS55" s="31"/>
      <c r="FT55" s="31"/>
      <c r="FU55" s="33"/>
      <c r="FV55" s="32"/>
      <c r="FW55" s="31"/>
      <c r="FX55" s="31"/>
      <c r="FY55" s="33"/>
    </row>
    <row r="56" spans="3:181" s="22" customFormat="1" ht="11.1" customHeight="1" x14ac:dyDescent="0.2">
      <c r="C56" s="408"/>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4"/>
      <c r="AY56" s="394"/>
      <c r="AZ56" s="394"/>
      <c r="BA56" s="394"/>
      <c r="BB56" s="394"/>
      <c r="BC56" s="394"/>
      <c r="BD56" s="394"/>
      <c r="BE56" s="394"/>
      <c r="BF56" s="394"/>
      <c r="BG56" s="394"/>
      <c r="BH56" s="394"/>
      <c r="BI56" s="394"/>
      <c r="BJ56" s="394"/>
      <c r="BK56" s="394"/>
      <c r="BL56" s="394"/>
      <c r="BM56" s="394"/>
      <c r="BN56" s="394"/>
      <c r="BO56" s="394"/>
      <c r="BP56" s="394"/>
      <c r="BQ56" s="394"/>
      <c r="BR56" s="394"/>
      <c r="BS56" s="394"/>
      <c r="BT56" s="394"/>
      <c r="BU56" s="394"/>
      <c r="BV56" s="394"/>
      <c r="BW56" s="394"/>
      <c r="BX56" s="394"/>
      <c r="BY56" s="395"/>
      <c r="BZ56" s="300"/>
      <c r="CA56" s="301"/>
      <c r="CB56" s="301"/>
      <c r="CC56" s="301"/>
      <c r="CD56" s="301"/>
      <c r="CE56" s="301"/>
      <c r="CF56" s="301"/>
      <c r="CG56" s="302"/>
      <c r="CH56" s="303"/>
      <c r="CI56" s="301"/>
      <c r="CJ56" s="301"/>
      <c r="CK56" s="301"/>
      <c r="CL56" s="301"/>
      <c r="CM56" s="301"/>
      <c r="CN56" s="301"/>
      <c r="CO56" s="301"/>
      <c r="CP56" s="301"/>
      <c r="CQ56" s="301"/>
      <c r="CR56" s="301"/>
      <c r="CS56" s="301"/>
      <c r="CT56" s="302"/>
      <c r="CU56" s="303"/>
      <c r="CV56" s="301"/>
      <c r="CW56" s="301"/>
      <c r="CX56" s="301"/>
      <c r="CY56" s="301"/>
      <c r="CZ56" s="301"/>
      <c r="DA56" s="301"/>
      <c r="DB56" s="301"/>
      <c r="DC56" s="301"/>
      <c r="DD56" s="301"/>
      <c r="DE56" s="301"/>
      <c r="DF56" s="301"/>
      <c r="DG56" s="302"/>
      <c r="DH56" s="405"/>
      <c r="DI56" s="406"/>
      <c r="DJ56" s="406"/>
      <c r="DK56" s="406"/>
      <c r="DL56" s="406"/>
      <c r="DM56" s="406"/>
      <c r="DN56" s="406"/>
      <c r="DO56" s="406"/>
      <c r="DP56" s="406"/>
      <c r="DQ56" s="406"/>
      <c r="DR56" s="406"/>
      <c r="DS56" s="406"/>
      <c r="DT56" s="407"/>
      <c r="DU56" s="405"/>
      <c r="DV56" s="406"/>
      <c r="DW56" s="406"/>
      <c r="DX56" s="406"/>
      <c r="DY56" s="406"/>
      <c r="DZ56" s="406"/>
      <c r="EA56" s="406"/>
      <c r="EB56" s="406"/>
      <c r="EC56" s="406"/>
      <c r="ED56" s="406"/>
      <c r="EE56" s="406"/>
      <c r="EF56" s="406"/>
      <c r="EG56" s="407"/>
      <c r="EH56" s="405"/>
      <c r="EI56" s="406"/>
      <c r="EJ56" s="406"/>
      <c r="EK56" s="406"/>
      <c r="EL56" s="406"/>
      <c r="EM56" s="406"/>
      <c r="EN56" s="406"/>
      <c r="EO56" s="406"/>
      <c r="EP56" s="406"/>
      <c r="EQ56" s="406"/>
      <c r="ER56" s="406"/>
      <c r="ES56" s="406"/>
      <c r="ET56" s="407"/>
      <c r="EU56" s="405"/>
      <c r="EV56" s="406"/>
      <c r="EW56" s="406"/>
      <c r="EX56" s="406"/>
      <c r="EY56" s="406"/>
      <c r="EZ56" s="406"/>
      <c r="FA56" s="406"/>
      <c r="FB56" s="406"/>
      <c r="FC56" s="406"/>
      <c r="FD56" s="406"/>
      <c r="FE56" s="406"/>
      <c r="FF56" s="406"/>
      <c r="FG56" s="407"/>
      <c r="FJ56" s="32"/>
      <c r="FK56" s="31"/>
      <c r="FL56" s="31"/>
      <c r="FM56" s="33"/>
      <c r="FN56" s="32"/>
      <c r="FO56" s="31"/>
      <c r="FP56" s="31"/>
      <c r="FQ56" s="33"/>
      <c r="FR56" s="32"/>
      <c r="FS56" s="31"/>
      <c r="FT56" s="31"/>
      <c r="FU56" s="33"/>
      <c r="FV56" s="32"/>
      <c r="FW56" s="31"/>
      <c r="FX56" s="31"/>
      <c r="FY56" s="33"/>
    </row>
    <row r="57" spans="3:181" s="73" customFormat="1" ht="11.1" customHeight="1" x14ac:dyDescent="0.2">
      <c r="C57" s="309"/>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0"/>
      <c r="BR57" s="310"/>
      <c r="BS57" s="310"/>
      <c r="BT57" s="310"/>
      <c r="BU57" s="310"/>
      <c r="BV57" s="310"/>
      <c r="BW57" s="310"/>
      <c r="BX57" s="310"/>
      <c r="BY57" s="311"/>
      <c r="BZ57" s="288"/>
      <c r="CA57" s="289"/>
      <c r="CB57" s="289"/>
      <c r="CC57" s="289"/>
      <c r="CD57" s="289"/>
      <c r="CE57" s="289"/>
      <c r="CF57" s="289"/>
      <c r="CG57" s="290"/>
      <c r="CH57" s="291"/>
      <c r="CI57" s="289"/>
      <c r="CJ57" s="289"/>
      <c r="CK57" s="289"/>
      <c r="CL57" s="289"/>
      <c r="CM57" s="289"/>
      <c r="CN57" s="289"/>
      <c r="CO57" s="289"/>
      <c r="CP57" s="289"/>
      <c r="CQ57" s="289"/>
      <c r="CR57" s="289"/>
      <c r="CS57" s="289"/>
      <c r="CT57" s="290"/>
      <c r="CU57" s="291"/>
      <c r="CV57" s="289"/>
      <c r="CW57" s="289"/>
      <c r="CX57" s="289"/>
      <c r="CY57" s="289"/>
      <c r="CZ57" s="289"/>
      <c r="DA57" s="289"/>
      <c r="DB57" s="289"/>
      <c r="DC57" s="289"/>
      <c r="DD57" s="289"/>
      <c r="DE57" s="289"/>
      <c r="DF57" s="289"/>
      <c r="DG57" s="290"/>
      <c r="DH57" s="282"/>
      <c r="DI57" s="283"/>
      <c r="DJ57" s="283"/>
      <c r="DK57" s="283"/>
      <c r="DL57" s="283"/>
      <c r="DM57" s="283"/>
      <c r="DN57" s="283"/>
      <c r="DO57" s="283"/>
      <c r="DP57" s="283"/>
      <c r="DQ57" s="283"/>
      <c r="DR57" s="283"/>
      <c r="DS57" s="283"/>
      <c r="DT57" s="284"/>
      <c r="DU57" s="282"/>
      <c r="DV57" s="283"/>
      <c r="DW57" s="283"/>
      <c r="DX57" s="283"/>
      <c r="DY57" s="283"/>
      <c r="DZ57" s="283"/>
      <c r="EA57" s="283"/>
      <c r="EB57" s="283"/>
      <c r="EC57" s="283"/>
      <c r="ED57" s="283"/>
      <c r="EE57" s="283"/>
      <c r="EF57" s="283"/>
      <c r="EG57" s="284"/>
      <c r="EH57" s="282"/>
      <c r="EI57" s="283"/>
      <c r="EJ57" s="283"/>
      <c r="EK57" s="283"/>
      <c r="EL57" s="283"/>
      <c r="EM57" s="283"/>
      <c r="EN57" s="283"/>
      <c r="EO57" s="283"/>
      <c r="EP57" s="283"/>
      <c r="EQ57" s="283"/>
      <c r="ER57" s="283"/>
      <c r="ES57" s="283"/>
      <c r="ET57" s="284"/>
      <c r="EU57" s="282"/>
      <c r="EV57" s="283"/>
      <c r="EW57" s="283"/>
      <c r="EX57" s="283"/>
      <c r="EY57" s="283"/>
      <c r="EZ57" s="283"/>
      <c r="FA57" s="283"/>
      <c r="FB57" s="283"/>
      <c r="FC57" s="283"/>
      <c r="FD57" s="283"/>
      <c r="FE57" s="283"/>
      <c r="FF57" s="283"/>
      <c r="FG57" s="284"/>
      <c r="FJ57" s="32"/>
      <c r="FK57" s="31"/>
      <c r="FL57" s="31"/>
      <c r="FM57" s="33"/>
      <c r="FN57" s="32"/>
      <c r="FO57" s="31"/>
      <c r="FP57" s="31"/>
      <c r="FQ57" s="33"/>
      <c r="FR57" s="32"/>
      <c r="FS57" s="31"/>
      <c r="FT57" s="31"/>
      <c r="FU57" s="33"/>
      <c r="FV57" s="32"/>
      <c r="FW57" s="31"/>
      <c r="FX57" s="31"/>
      <c r="FY57" s="33"/>
    </row>
    <row r="58" spans="3:181" s="22" customFormat="1" ht="12.75" customHeight="1" x14ac:dyDescent="0.2">
      <c r="C58" s="321" t="s">
        <v>250</v>
      </c>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2"/>
      <c r="BX58" s="322"/>
      <c r="BY58" s="323"/>
      <c r="BZ58" s="288" t="s">
        <v>56</v>
      </c>
      <c r="CA58" s="289"/>
      <c r="CB58" s="289"/>
      <c r="CC58" s="289"/>
      <c r="CD58" s="289"/>
      <c r="CE58" s="289"/>
      <c r="CF58" s="289"/>
      <c r="CG58" s="290"/>
      <c r="CH58" s="291" t="s">
        <v>33</v>
      </c>
      <c r="CI58" s="289"/>
      <c r="CJ58" s="289"/>
      <c r="CK58" s="289"/>
      <c r="CL58" s="289"/>
      <c r="CM58" s="289"/>
      <c r="CN58" s="289"/>
      <c r="CO58" s="289"/>
      <c r="CP58" s="289"/>
      <c r="CQ58" s="289"/>
      <c r="CR58" s="289"/>
      <c r="CS58" s="289"/>
      <c r="CT58" s="290"/>
      <c r="CU58" s="291"/>
      <c r="CV58" s="289"/>
      <c r="CW58" s="289"/>
      <c r="CX58" s="289"/>
      <c r="CY58" s="289"/>
      <c r="CZ58" s="289"/>
      <c r="DA58" s="289"/>
      <c r="DB58" s="289"/>
      <c r="DC58" s="289"/>
      <c r="DD58" s="289"/>
      <c r="DE58" s="289"/>
      <c r="DF58" s="289"/>
      <c r="DG58" s="290"/>
      <c r="DH58" s="282">
        <f>DH59</f>
        <v>0</v>
      </c>
      <c r="DI58" s="283"/>
      <c r="DJ58" s="283"/>
      <c r="DK58" s="283"/>
      <c r="DL58" s="283"/>
      <c r="DM58" s="283"/>
      <c r="DN58" s="283"/>
      <c r="DO58" s="283"/>
      <c r="DP58" s="283"/>
      <c r="DQ58" s="283"/>
      <c r="DR58" s="283"/>
      <c r="DS58" s="283"/>
      <c r="DT58" s="284"/>
      <c r="DU58" s="282">
        <f t="shared" ref="DU58" si="13">DU59</f>
        <v>0</v>
      </c>
      <c r="DV58" s="283"/>
      <c r="DW58" s="283"/>
      <c r="DX58" s="283"/>
      <c r="DY58" s="283"/>
      <c r="DZ58" s="283"/>
      <c r="EA58" s="283"/>
      <c r="EB58" s="283"/>
      <c r="EC58" s="283"/>
      <c r="ED58" s="283"/>
      <c r="EE58" s="283"/>
      <c r="EF58" s="283"/>
      <c r="EG58" s="284"/>
      <c r="EH58" s="282">
        <f t="shared" ref="EH58" si="14">EH59</f>
        <v>0</v>
      </c>
      <c r="EI58" s="283"/>
      <c r="EJ58" s="283"/>
      <c r="EK58" s="283"/>
      <c r="EL58" s="283"/>
      <c r="EM58" s="283"/>
      <c r="EN58" s="283"/>
      <c r="EO58" s="283"/>
      <c r="EP58" s="283"/>
      <c r="EQ58" s="283"/>
      <c r="ER58" s="283"/>
      <c r="ES58" s="283"/>
      <c r="ET58" s="284"/>
      <c r="EU58" s="282" t="str">
        <f t="shared" ref="EU58" si="15">EU59</f>
        <v>х</v>
      </c>
      <c r="EV58" s="283"/>
      <c r="EW58" s="283"/>
      <c r="EX58" s="283"/>
      <c r="EY58" s="283"/>
      <c r="EZ58" s="283"/>
      <c r="FA58" s="283"/>
      <c r="FB58" s="283"/>
      <c r="FC58" s="283"/>
      <c r="FD58" s="283"/>
      <c r="FE58" s="283"/>
      <c r="FF58" s="283"/>
      <c r="FG58" s="284"/>
      <c r="FJ58" s="37"/>
      <c r="FK58" s="38"/>
      <c r="FL58" s="38"/>
      <c r="FM58" s="39"/>
      <c r="FN58" s="37"/>
      <c r="FO58" s="38"/>
      <c r="FP58" s="38"/>
      <c r="FQ58" s="39"/>
      <c r="FR58" s="37"/>
      <c r="FS58" s="38"/>
      <c r="FT58" s="38"/>
      <c r="FU58" s="39"/>
      <c r="FV58" s="53"/>
      <c r="FW58" s="38"/>
      <c r="FX58" s="38"/>
      <c r="FY58" s="39"/>
    </row>
    <row r="59" spans="3:181" s="22" customFormat="1" ht="33.75" customHeight="1" x14ac:dyDescent="0.2">
      <c r="C59" s="294" t="s">
        <v>216</v>
      </c>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295"/>
      <c r="AL59" s="295"/>
      <c r="AM59" s="295"/>
      <c r="AN59" s="295"/>
      <c r="AO59" s="295"/>
      <c r="AP59" s="295"/>
      <c r="AQ59" s="295"/>
      <c r="AR59" s="295"/>
      <c r="AS59" s="295"/>
      <c r="AT59" s="295"/>
      <c r="AU59" s="295"/>
      <c r="AV59" s="295"/>
      <c r="AW59" s="295"/>
      <c r="AX59" s="295"/>
      <c r="AY59" s="295"/>
      <c r="AZ59" s="295"/>
      <c r="BA59" s="295"/>
      <c r="BB59" s="295"/>
      <c r="BC59" s="295"/>
      <c r="BD59" s="295"/>
      <c r="BE59" s="295"/>
      <c r="BF59" s="295"/>
      <c r="BG59" s="295"/>
      <c r="BH59" s="295"/>
      <c r="BI59" s="295"/>
      <c r="BJ59" s="295"/>
      <c r="BK59" s="295"/>
      <c r="BL59" s="295"/>
      <c r="BM59" s="295"/>
      <c r="BN59" s="295"/>
      <c r="BO59" s="295"/>
      <c r="BP59" s="295"/>
      <c r="BQ59" s="295"/>
      <c r="BR59" s="295"/>
      <c r="BS59" s="295"/>
      <c r="BT59" s="295"/>
      <c r="BU59" s="295"/>
      <c r="BV59" s="295"/>
      <c r="BW59" s="295"/>
      <c r="BX59" s="295"/>
      <c r="BY59" s="295"/>
      <c r="BZ59" s="288" t="s">
        <v>57</v>
      </c>
      <c r="CA59" s="289"/>
      <c r="CB59" s="289"/>
      <c r="CC59" s="289"/>
      <c r="CD59" s="289"/>
      <c r="CE59" s="289"/>
      <c r="CF59" s="289"/>
      <c r="CG59" s="290"/>
      <c r="CH59" s="291" t="s">
        <v>58</v>
      </c>
      <c r="CI59" s="289"/>
      <c r="CJ59" s="289"/>
      <c r="CK59" s="289"/>
      <c r="CL59" s="289"/>
      <c r="CM59" s="289"/>
      <c r="CN59" s="289"/>
      <c r="CO59" s="289"/>
      <c r="CP59" s="289"/>
      <c r="CQ59" s="289"/>
      <c r="CR59" s="289"/>
      <c r="CS59" s="289"/>
      <c r="CT59" s="290"/>
      <c r="CU59" s="291"/>
      <c r="CV59" s="289"/>
      <c r="CW59" s="289"/>
      <c r="CX59" s="289"/>
      <c r="CY59" s="289"/>
      <c r="CZ59" s="289"/>
      <c r="DA59" s="289"/>
      <c r="DB59" s="289"/>
      <c r="DC59" s="289"/>
      <c r="DD59" s="289"/>
      <c r="DE59" s="289"/>
      <c r="DF59" s="289"/>
      <c r="DG59" s="290"/>
      <c r="DH59" s="502"/>
      <c r="DI59" s="503"/>
      <c r="DJ59" s="503"/>
      <c r="DK59" s="503"/>
      <c r="DL59" s="503"/>
      <c r="DM59" s="503"/>
      <c r="DN59" s="503"/>
      <c r="DO59" s="503"/>
      <c r="DP59" s="503"/>
      <c r="DQ59" s="503"/>
      <c r="DR59" s="503"/>
      <c r="DS59" s="503"/>
      <c r="DT59" s="504"/>
      <c r="DU59" s="282"/>
      <c r="DV59" s="283"/>
      <c r="DW59" s="283"/>
      <c r="DX59" s="283"/>
      <c r="DY59" s="283"/>
      <c r="DZ59" s="283"/>
      <c r="EA59" s="283"/>
      <c r="EB59" s="283"/>
      <c r="EC59" s="283"/>
      <c r="ED59" s="283"/>
      <c r="EE59" s="283"/>
      <c r="EF59" s="283"/>
      <c r="EG59" s="284"/>
      <c r="EH59" s="282"/>
      <c r="EI59" s="283"/>
      <c r="EJ59" s="283"/>
      <c r="EK59" s="283"/>
      <c r="EL59" s="283"/>
      <c r="EM59" s="283"/>
      <c r="EN59" s="283"/>
      <c r="EO59" s="283"/>
      <c r="EP59" s="283"/>
      <c r="EQ59" s="283"/>
      <c r="ER59" s="283"/>
      <c r="ES59" s="283"/>
      <c r="ET59" s="284"/>
      <c r="EU59" s="282" t="s">
        <v>33</v>
      </c>
      <c r="EV59" s="283"/>
      <c r="EW59" s="283"/>
      <c r="EX59" s="283"/>
      <c r="EY59" s="283"/>
      <c r="EZ59" s="283"/>
      <c r="FA59" s="283"/>
      <c r="FB59" s="283"/>
      <c r="FC59" s="283"/>
      <c r="FD59" s="283"/>
      <c r="FE59" s="283"/>
      <c r="FF59" s="283"/>
      <c r="FG59" s="284"/>
      <c r="FJ59" s="37"/>
      <c r="FK59" s="38"/>
      <c r="FL59" s="38"/>
      <c r="FM59" s="39"/>
      <c r="FN59" s="37"/>
      <c r="FO59" s="38"/>
      <c r="FP59" s="38"/>
      <c r="FQ59" s="39"/>
      <c r="FR59" s="37"/>
      <c r="FS59" s="38"/>
      <c r="FT59" s="38"/>
      <c r="FU59" s="39"/>
      <c r="FV59" s="53"/>
      <c r="FW59" s="54"/>
      <c r="FX59" s="38"/>
      <c r="FY59" s="39"/>
    </row>
    <row r="60" spans="3:181" s="22" customFormat="1" ht="11.1" customHeight="1" x14ac:dyDescent="0.2">
      <c r="C60" s="393"/>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4"/>
      <c r="AY60" s="394"/>
      <c r="AZ60" s="394"/>
      <c r="BA60" s="394"/>
      <c r="BB60" s="394"/>
      <c r="BC60" s="394"/>
      <c r="BD60" s="394"/>
      <c r="BE60" s="394"/>
      <c r="BF60" s="394"/>
      <c r="BG60" s="394"/>
      <c r="BH60" s="394"/>
      <c r="BI60" s="394"/>
      <c r="BJ60" s="394"/>
      <c r="BK60" s="394"/>
      <c r="BL60" s="394"/>
      <c r="BM60" s="394"/>
      <c r="BN60" s="394"/>
      <c r="BO60" s="394"/>
      <c r="BP60" s="394"/>
      <c r="BQ60" s="394"/>
      <c r="BR60" s="394"/>
      <c r="BS60" s="394"/>
      <c r="BT60" s="394"/>
      <c r="BU60" s="394"/>
      <c r="BV60" s="394"/>
      <c r="BW60" s="394"/>
      <c r="BX60" s="394"/>
      <c r="BY60" s="395"/>
      <c r="BZ60" s="288"/>
      <c r="CA60" s="289"/>
      <c r="CB60" s="289"/>
      <c r="CC60" s="289"/>
      <c r="CD60" s="289"/>
      <c r="CE60" s="289"/>
      <c r="CF60" s="289"/>
      <c r="CG60" s="290"/>
      <c r="CH60" s="291"/>
      <c r="CI60" s="289"/>
      <c r="CJ60" s="289"/>
      <c r="CK60" s="289"/>
      <c r="CL60" s="289"/>
      <c r="CM60" s="289"/>
      <c r="CN60" s="289"/>
      <c r="CO60" s="289"/>
      <c r="CP60" s="289"/>
      <c r="CQ60" s="289"/>
      <c r="CR60" s="289"/>
      <c r="CS60" s="289"/>
      <c r="CT60" s="290"/>
      <c r="CU60" s="291"/>
      <c r="CV60" s="289"/>
      <c r="CW60" s="289"/>
      <c r="CX60" s="289"/>
      <c r="CY60" s="289"/>
      <c r="CZ60" s="289"/>
      <c r="DA60" s="289"/>
      <c r="DB60" s="289"/>
      <c r="DC60" s="289"/>
      <c r="DD60" s="289"/>
      <c r="DE60" s="289"/>
      <c r="DF60" s="289"/>
      <c r="DG60" s="290"/>
      <c r="DH60" s="282"/>
      <c r="DI60" s="283"/>
      <c r="DJ60" s="283"/>
      <c r="DK60" s="283"/>
      <c r="DL60" s="283"/>
      <c r="DM60" s="283"/>
      <c r="DN60" s="283"/>
      <c r="DO60" s="283"/>
      <c r="DP60" s="283"/>
      <c r="DQ60" s="283"/>
      <c r="DR60" s="283"/>
      <c r="DS60" s="283"/>
      <c r="DT60" s="284"/>
      <c r="DU60" s="282"/>
      <c r="DV60" s="283"/>
      <c r="DW60" s="283"/>
      <c r="DX60" s="283"/>
      <c r="DY60" s="283"/>
      <c r="DZ60" s="283"/>
      <c r="EA60" s="283"/>
      <c r="EB60" s="283"/>
      <c r="EC60" s="283"/>
      <c r="ED60" s="283"/>
      <c r="EE60" s="283"/>
      <c r="EF60" s="283"/>
      <c r="EG60" s="284"/>
      <c r="EH60" s="282"/>
      <c r="EI60" s="283"/>
      <c r="EJ60" s="283"/>
      <c r="EK60" s="283"/>
      <c r="EL60" s="283"/>
      <c r="EM60" s="283"/>
      <c r="EN60" s="283"/>
      <c r="EO60" s="283"/>
      <c r="EP60" s="283"/>
      <c r="EQ60" s="283"/>
      <c r="ER60" s="283"/>
      <c r="ES60" s="283"/>
      <c r="ET60" s="284"/>
      <c r="EU60" s="282"/>
      <c r="EV60" s="283"/>
      <c r="EW60" s="283"/>
      <c r="EX60" s="283"/>
      <c r="EY60" s="283"/>
      <c r="EZ60" s="283"/>
      <c r="FA60" s="283"/>
      <c r="FB60" s="283"/>
      <c r="FC60" s="283"/>
      <c r="FD60" s="283"/>
      <c r="FE60" s="283"/>
      <c r="FF60" s="283"/>
      <c r="FG60" s="284"/>
      <c r="FJ60" s="37"/>
      <c r="FK60" s="38"/>
      <c r="FL60" s="38"/>
      <c r="FM60" s="39"/>
      <c r="FN60" s="37"/>
      <c r="FO60" s="38"/>
      <c r="FP60" s="38"/>
      <c r="FQ60" s="39"/>
      <c r="FR60" s="37"/>
      <c r="FS60" s="38"/>
      <c r="FT60" s="38"/>
      <c r="FU60" s="39"/>
      <c r="FV60" s="37"/>
      <c r="FW60" s="38"/>
      <c r="FX60" s="38"/>
      <c r="FY60" s="39"/>
    </row>
    <row r="61" spans="3:181" s="22" customFormat="1" ht="11.1" customHeight="1" x14ac:dyDescent="0.2">
      <c r="C61" s="505" t="s">
        <v>59</v>
      </c>
      <c r="D61" s="506"/>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506"/>
      <c r="AI61" s="506"/>
      <c r="AJ61" s="506"/>
      <c r="AK61" s="506"/>
      <c r="AL61" s="506"/>
      <c r="AM61" s="506"/>
      <c r="AN61" s="506"/>
      <c r="AO61" s="506"/>
      <c r="AP61" s="506"/>
      <c r="AQ61" s="506"/>
      <c r="AR61" s="506"/>
      <c r="AS61" s="506"/>
      <c r="AT61" s="506"/>
      <c r="AU61" s="506"/>
      <c r="AV61" s="506"/>
      <c r="AW61" s="506"/>
      <c r="AX61" s="506"/>
      <c r="AY61" s="506"/>
      <c r="AZ61" s="506"/>
      <c r="BA61" s="506"/>
      <c r="BB61" s="506"/>
      <c r="BC61" s="506"/>
      <c r="BD61" s="506"/>
      <c r="BE61" s="506"/>
      <c r="BF61" s="506"/>
      <c r="BG61" s="506"/>
      <c r="BH61" s="506"/>
      <c r="BI61" s="506"/>
      <c r="BJ61" s="506"/>
      <c r="BK61" s="506"/>
      <c r="BL61" s="506"/>
      <c r="BM61" s="506"/>
      <c r="BN61" s="506"/>
      <c r="BO61" s="506"/>
      <c r="BP61" s="506"/>
      <c r="BQ61" s="506"/>
      <c r="BR61" s="506"/>
      <c r="BS61" s="506"/>
      <c r="BT61" s="506"/>
      <c r="BU61" s="506"/>
      <c r="BV61" s="506"/>
      <c r="BW61" s="506"/>
      <c r="BX61" s="506"/>
      <c r="BY61" s="506"/>
      <c r="BZ61" s="507" t="s">
        <v>60</v>
      </c>
      <c r="CA61" s="508"/>
      <c r="CB61" s="508"/>
      <c r="CC61" s="508"/>
      <c r="CD61" s="508"/>
      <c r="CE61" s="508"/>
      <c r="CF61" s="508"/>
      <c r="CG61" s="509"/>
      <c r="CH61" s="510" t="s">
        <v>33</v>
      </c>
      <c r="CI61" s="508"/>
      <c r="CJ61" s="508"/>
      <c r="CK61" s="508"/>
      <c r="CL61" s="508"/>
      <c r="CM61" s="508"/>
      <c r="CN61" s="508"/>
      <c r="CO61" s="508"/>
      <c r="CP61" s="508"/>
      <c r="CQ61" s="508"/>
      <c r="CR61" s="508"/>
      <c r="CS61" s="508"/>
      <c r="CT61" s="509"/>
      <c r="CU61" s="291"/>
      <c r="CV61" s="289"/>
      <c r="CW61" s="289"/>
      <c r="CX61" s="289"/>
      <c r="CY61" s="289"/>
      <c r="CZ61" s="289"/>
      <c r="DA61" s="289"/>
      <c r="DB61" s="289"/>
      <c r="DC61" s="289"/>
      <c r="DD61" s="289"/>
      <c r="DE61" s="289"/>
      <c r="DF61" s="289"/>
      <c r="DG61" s="290"/>
      <c r="DH61" s="463">
        <f>DH62+DH74+DH81+DH85+DH93+DH95</f>
        <v>229679839.23999998</v>
      </c>
      <c r="DI61" s="464"/>
      <c r="DJ61" s="464"/>
      <c r="DK61" s="464"/>
      <c r="DL61" s="464"/>
      <c r="DM61" s="464"/>
      <c r="DN61" s="464"/>
      <c r="DO61" s="464"/>
      <c r="DP61" s="464"/>
      <c r="DQ61" s="464"/>
      <c r="DR61" s="464"/>
      <c r="DS61" s="464"/>
      <c r="DT61" s="465"/>
      <c r="DU61" s="463">
        <f>DU62+DU74+DU81+DU85+DU93+DU95</f>
        <v>213584158</v>
      </c>
      <c r="DV61" s="464"/>
      <c r="DW61" s="464"/>
      <c r="DX61" s="464"/>
      <c r="DY61" s="464"/>
      <c r="DZ61" s="464"/>
      <c r="EA61" s="464"/>
      <c r="EB61" s="464"/>
      <c r="EC61" s="464"/>
      <c r="ED61" s="464"/>
      <c r="EE61" s="464"/>
      <c r="EF61" s="464"/>
      <c r="EG61" s="465"/>
      <c r="EH61" s="463">
        <f>EH62+EH74+EH81+EH85+EH93+EH95</f>
        <v>213585510</v>
      </c>
      <c r="EI61" s="464"/>
      <c r="EJ61" s="464"/>
      <c r="EK61" s="464"/>
      <c r="EL61" s="464"/>
      <c r="EM61" s="464"/>
      <c r="EN61" s="464"/>
      <c r="EO61" s="464"/>
      <c r="EP61" s="464"/>
      <c r="EQ61" s="464"/>
      <c r="ER61" s="464"/>
      <c r="ES61" s="464"/>
      <c r="ET61" s="465"/>
      <c r="EU61" s="511">
        <f>EU95</f>
        <v>0</v>
      </c>
      <c r="EV61" s="512"/>
      <c r="EW61" s="512"/>
      <c r="EX61" s="512"/>
      <c r="EY61" s="512"/>
      <c r="EZ61" s="512"/>
      <c r="FA61" s="512"/>
      <c r="FB61" s="512"/>
      <c r="FC61" s="512"/>
      <c r="FD61" s="512"/>
      <c r="FE61" s="512"/>
      <c r="FF61" s="512"/>
      <c r="FG61" s="513"/>
      <c r="FJ61" s="37"/>
      <c r="FK61" s="38"/>
      <c r="FL61" s="38"/>
      <c r="FM61" s="39"/>
      <c r="FN61" s="37"/>
      <c r="FO61" s="38"/>
      <c r="FP61" s="38"/>
      <c r="FQ61" s="39"/>
      <c r="FR61" s="37"/>
      <c r="FS61" s="38"/>
      <c r="FT61" s="38"/>
      <c r="FU61" s="39"/>
      <c r="FV61" s="37"/>
      <c r="FW61" s="38"/>
      <c r="FX61" s="38"/>
      <c r="FY61" s="39"/>
    </row>
    <row r="62" spans="3:181" s="22" customFormat="1" ht="22.5" customHeight="1" x14ac:dyDescent="0.2">
      <c r="C62" s="426" t="s">
        <v>61</v>
      </c>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c r="BE62" s="427"/>
      <c r="BF62" s="427"/>
      <c r="BG62" s="427"/>
      <c r="BH62" s="427"/>
      <c r="BI62" s="427"/>
      <c r="BJ62" s="427"/>
      <c r="BK62" s="427"/>
      <c r="BL62" s="427"/>
      <c r="BM62" s="427"/>
      <c r="BN62" s="427"/>
      <c r="BO62" s="427"/>
      <c r="BP62" s="427"/>
      <c r="BQ62" s="427"/>
      <c r="BR62" s="427"/>
      <c r="BS62" s="427"/>
      <c r="BT62" s="427"/>
      <c r="BU62" s="427"/>
      <c r="BV62" s="427"/>
      <c r="BW62" s="427"/>
      <c r="BX62" s="427"/>
      <c r="BY62" s="427"/>
      <c r="BZ62" s="288" t="s">
        <v>62</v>
      </c>
      <c r="CA62" s="289"/>
      <c r="CB62" s="289"/>
      <c r="CC62" s="289"/>
      <c r="CD62" s="289"/>
      <c r="CE62" s="289"/>
      <c r="CF62" s="289"/>
      <c r="CG62" s="290"/>
      <c r="CH62" s="291" t="s">
        <v>33</v>
      </c>
      <c r="CI62" s="289"/>
      <c r="CJ62" s="289"/>
      <c r="CK62" s="289"/>
      <c r="CL62" s="289"/>
      <c r="CM62" s="289"/>
      <c r="CN62" s="289"/>
      <c r="CO62" s="289"/>
      <c r="CP62" s="289"/>
      <c r="CQ62" s="289"/>
      <c r="CR62" s="289"/>
      <c r="CS62" s="289"/>
      <c r="CT62" s="290"/>
      <c r="CU62" s="291"/>
      <c r="CV62" s="289"/>
      <c r="CW62" s="289"/>
      <c r="CX62" s="289"/>
      <c r="CY62" s="289"/>
      <c r="CZ62" s="289"/>
      <c r="DA62" s="289"/>
      <c r="DB62" s="289"/>
      <c r="DC62" s="289"/>
      <c r="DD62" s="289"/>
      <c r="DE62" s="289"/>
      <c r="DF62" s="289"/>
      <c r="DG62" s="290"/>
      <c r="DH62" s="282">
        <f>DH63+DH64+DH65+DH66+DH69+DH71+DH72</f>
        <v>196657661.03999999</v>
      </c>
      <c r="DI62" s="283"/>
      <c r="DJ62" s="283"/>
      <c r="DK62" s="283"/>
      <c r="DL62" s="283"/>
      <c r="DM62" s="283"/>
      <c r="DN62" s="283"/>
      <c r="DO62" s="283"/>
      <c r="DP62" s="283"/>
      <c r="DQ62" s="283"/>
      <c r="DR62" s="283"/>
      <c r="DS62" s="283"/>
      <c r="DT62" s="284"/>
      <c r="DU62" s="282">
        <f t="shared" ref="DU62" si="16">DU63+DU64+DU65+DU66+DU69+DU71+DU72</f>
        <v>188026807</v>
      </c>
      <c r="DV62" s="283"/>
      <c r="DW62" s="283"/>
      <c r="DX62" s="283"/>
      <c r="DY62" s="283"/>
      <c r="DZ62" s="283"/>
      <c r="EA62" s="283"/>
      <c r="EB62" s="283"/>
      <c r="EC62" s="283"/>
      <c r="ED62" s="283"/>
      <c r="EE62" s="283"/>
      <c r="EF62" s="283"/>
      <c r="EG62" s="284"/>
      <c r="EH62" s="282">
        <f t="shared" ref="EH62" si="17">EH63+EH64+EH65+EH66+EH69+EH71+EH72</f>
        <v>188026807</v>
      </c>
      <c r="EI62" s="283"/>
      <c r="EJ62" s="283"/>
      <c r="EK62" s="283"/>
      <c r="EL62" s="283"/>
      <c r="EM62" s="283"/>
      <c r="EN62" s="283"/>
      <c r="EO62" s="283"/>
      <c r="EP62" s="283"/>
      <c r="EQ62" s="283"/>
      <c r="ER62" s="283"/>
      <c r="ES62" s="283"/>
      <c r="ET62" s="284"/>
      <c r="EU62" s="282" t="s">
        <v>33</v>
      </c>
      <c r="EV62" s="283"/>
      <c r="EW62" s="283"/>
      <c r="EX62" s="283"/>
      <c r="EY62" s="283"/>
      <c r="EZ62" s="283"/>
      <c r="FA62" s="283"/>
      <c r="FB62" s="283"/>
      <c r="FC62" s="283"/>
      <c r="FD62" s="283"/>
      <c r="FE62" s="283"/>
      <c r="FF62" s="283"/>
      <c r="FG62" s="284"/>
      <c r="FJ62" s="37"/>
      <c r="FK62" s="38"/>
      <c r="FL62" s="38"/>
      <c r="FM62" s="39"/>
      <c r="FN62" s="37"/>
      <c r="FO62" s="38"/>
      <c r="FP62" s="38"/>
      <c r="FQ62" s="39"/>
      <c r="FR62" s="37"/>
      <c r="FS62" s="38"/>
      <c r="FT62" s="38"/>
      <c r="FU62" s="39"/>
      <c r="FV62" s="38"/>
      <c r="FW62" s="38"/>
      <c r="FX62" s="38"/>
      <c r="FY62" s="39"/>
    </row>
    <row r="63" spans="3:181" s="22" customFormat="1" ht="22.5" customHeight="1" x14ac:dyDescent="0.2">
      <c r="C63" s="294" t="s">
        <v>63</v>
      </c>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95"/>
      <c r="BJ63" s="295"/>
      <c r="BK63" s="295"/>
      <c r="BL63" s="295"/>
      <c r="BM63" s="295"/>
      <c r="BN63" s="295"/>
      <c r="BO63" s="295"/>
      <c r="BP63" s="295"/>
      <c r="BQ63" s="295"/>
      <c r="BR63" s="295"/>
      <c r="BS63" s="295"/>
      <c r="BT63" s="295"/>
      <c r="BU63" s="295"/>
      <c r="BV63" s="295"/>
      <c r="BW63" s="295"/>
      <c r="BX63" s="295"/>
      <c r="BY63" s="295"/>
      <c r="BZ63" s="288" t="s">
        <v>64</v>
      </c>
      <c r="CA63" s="289"/>
      <c r="CB63" s="289"/>
      <c r="CC63" s="289"/>
      <c r="CD63" s="289"/>
      <c r="CE63" s="289"/>
      <c r="CF63" s="289"/>
      <c r="CG63" s="290"/>
      <c r="CH63" s="291" t="s">
        <v>65</v>
      </c>
      <c r="CI63" s="289"/>
      <c r="CJ63" s="289"/>
      <c r="CK63" s="289"/>
      <c r="CL63" s="289"/>
      <c r="CM63" s="289"/>
      <c r="CN63" s="289"/>
      <c r="CO63" s="289"/>
      <c r="CP63" s="289"/>
      <c r="CQ63" s="289"/>
      <c r="CR63" s="289"/>
      <c r="CS63" s="289"/>
      <c r="CT63" s="290"/>
      <c r="CU63" s="291"/>
      <c r="CV63" s="289"/>
      <c r="CW63" s="289"/>
      <c r="CX63" s="289"/>
      <c r="CY63" s="289"/>
      <c r="CZ63" s="289"/>
      <c r="DA63" s="289"/>
      <c r="DB63" s="289"/>
      <c r="DC63" s="289"/>
      <c r="DD63" s="289"/>
      <c r="DE63" s="289"/>
      <c r="DF63" s="289"/>
      <c r="DG63" s="290"/>
      <c r="DH63" s="405">
        <f>FJ63+FK63+FL63+FM63+FV63+FW63+FX63+FY63</f>
        <v>149476768.18000001</v>
      </c>
      <c r="DI63" s="406"/>
      <c r="DJ63" s="406"/>
      <c r="DK63" s="406"/>
      <c r="DL63" s="406"/>
      <c r="DM63" s="406"/>
      <c r="DN63" s="406"/>
      <c r="DO63" s="406"/>
      <c r="DP63" s="406"/>
      <c r="DQ63" s="406"/>
      <c r="DR63" s="406"/>
      <c r="DS63" s="406"/>
      <c r="DT63" s="407"/>
      <c r="DU63" s="282">
        <f>FN63+FO63+FP63+FQ63</f>
        <v>144432279</v>
      </c>
      <c r="DV63" s="283"/>
      <c r="DW63" s="283"/>
      <c r="DX63" s="283"/>
      <c r="DY63" s="283"/>
      <c r="DZ63" s="283"/>
      <c r="EA63" s="283"/>
      <c r="EB63" s="283"/>
      <c r="EC63" s="283"/>
      <c r="ED63" s="283"/>
      <c r="EE63" s="283"/>
      <c r="EF63" s="283"/>
      <c r="EG63" s="284"/>
      <c r="EH63" s="282">
        <f>FR63+FS63+FT63+FU63</f>
        <v>144432279</v>
      </c>
      <c r="EI63" s="283"/>
      <c r="EJ63" s="283"/>
      <c r="EK63" s="283"/>
      <c r="EL63" s="283"/>
      <c r="EM63" s="283"/>
      <c r="EN63" s="283"/>
      <c r="EO63" s="283"/>
      <c r="EP63" s="283"/>
      <c r="EQ63" s="283"/>
      <c r="ER63" s="283"/>
      <c r="ES63" s="283"/>
      <c r="ET63" s="284"/>
      <c r="EU63" s="282" t="s">
        <v>33</v>
      </c>
      <c r="EV63" s="283"/>
      <c r="EW63" s="283"/>
      <c r="EX63" s="283"/>
      <c r="EY63" s="283"/>
      <c r="EZ63" s="283"/>
      <c r="FA63" s="283"/>
      <c r="FB63" s="283"/>
      <c r="FC63" s="283"/>
      <c r="FD63" s="283"/>
      <c r="FE63" s="283"/>
      <c r="FF63" s="283"/>
      <c r="FG63" s="284"/>
      <c r="FJ63" s="37">
        <f>10163799-20000-4000-352</f>
        <v>10139447</v>
      </c>
      <c r="FK63" s="37">
        <f>126551390+13878.24</f>
        <v>126565268.23999999</v>
      </c>
      <c r="FL63" s="38">
        <v>3562250</v>
      </c>
      <c r="FM63" s="39">
        <f>4154840-10608.57+10000.1+10000.1</f>
        <v>4164231.6300000004</v>
      </c>
      <c r="FN63" s="37">
        <v>10163799</v>
      </c>
      <c r="FO63" s="38">
        <v>126551390</v>
      </c>
      <c r="FP63" s="38">
        <v>3562250</v>
      </c>
      <c r="FQ63" s="39">
        <v>4154840</v>
      </c>
      <c r="FR63" s="37">
        <v>10163799</v>
      </c>
      <c r="FS63" s="38">
        <v>126551390</v>
      </c>
      <c r="FT63" s="38">
        <v>3562250</v>
      </c>
      <c r="FU63" s="39">
        <v>4154840</v>
      </c>
      <c r="FV63" s="38">
        <v>163915.74</v>
      </c>
      <c r="FW63" s="37">
        <v>4657994.53</v>
      </c>
      <c r="FX63" s="38"/>
      <c r="FY63" s="39">
        <v>223661.04</v>
      </c>
    </row>
    <row r="64" spans="3:181" s="22" customFormat="1" ht="11.1" customHeight="1" x14ac:dyDescent="0.2">
      <c r="C64" s="393" t="s">
        <v>66</v>
      </c>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4"/>
      <c r="AZ64" s="394"/>
      <c r="BA64" s="394"/>
      <c r="BB64" s="394"/>
      <c r="BC64" s="394"/>
      <c r="BD64" s="394"/>
      <c r="BE64" s="394"/>
      <c r="BF64" s="394"/>
      <c r="BG64" s="394"/>
      <c r="BH64" s="394"/>
      <c r="BI64" s="394"/>
      <c r="BJ64" s="394"/>
      <c r="BK64" s="394"/>
      <c r="BL64" s="394"/>
      <c r="BM64" s="394"/>
      <c r="BN64" s="394"/>
      <c r="BO64" s="394"/>
      <c r="BP64" s="394"/>
      <c r="BQ64" s="394"/>
      <c r="BR64" s="394"/>
      <c r="BS64" s="394"/>
      <c r="BT64" s="394"/>
      <c r="BU64" s="394"/>
      <c r="BV64" s="394"/>
      <c r="BW64" s="394"/>
      <c r="BX64" s="394"/>
      <c r="BY64" s="395"/>
      <c r="BZ64" s="288" t="s">
        <v>67</v>
      </c>
      <c r="CA64" s="289"/>
      <c r="CB64" s="289"/>
      <c r="CC64" s="289"/>
      <c r="CD64" s="289"/>
      <c r="CE64" s="289"/>
      <c r="CF64" s="289"/>
      <c r="CG64" s="290"/>
      <c r="CH64" s="291" t="s">
        <v>68</v>
      </c>
      <c r="CI64" s="289"/>
      <c r="CJ64" s="289"/>
      <c r="CK64" s="289"/>
      <c r="CL64" s="289"/>
      <c r="CM64" s="289"/>
      <c r="CN64" s="289"/>
      <c r="CO64" s="289"/>
      <c r="CP64" s="289"/>
      <c r="CQ64" s="289"/>
      <c r="CR64" s="289"/>
      <c r="CS64" s="289"/>
      <c r="CT64" s="290"/>
      <c r="CU64" s="291"/>
      <c r="CV64" s="289"/>
      <c r="CW64" s="289"/>
      <c r="CX64" s="289"/>
      <c r="CY64" s="289"/>
      <c r="CZ64" s="289"/>
      <c r="DA64" s="289"/>
      <c r="DB64" s="289"/>
      <c r="DC64" s="289"/>
      <c r="DD64" s="289"/>
      <c r="DE64" s="289"/>
      <c r="DF64" s="289"/>
      <c r="DG64" s="290"/>
      <c r="DH64" s="514">
        <f>FJ64+FK64+FL64+FM64+FV64+FW64+FX64+FY64</f>
        <v>52859.439999999995</v>
      </c>
      <c r="DI64" s="515"/>
      <c r="DJ64" s="515"/>
      <c r="DK64" s="515"/>
      <c r="DL64" s="515"/>
      <c r="DM64" s="515"/>
      <c r="DN64" s="515"/>
      <c r="DO64" s="515"/>
      <c r="DP64" s="515"/>
      <c r="DQ64" s="515"/>
      <c r="DR64" s="515"/>
      <c r="DS64" s="515"/>
      <c r="DT64" s="516"/>
      <c r="DU64" s="282">
        <f>FN64+FO64+FP64+FQ64</f>
        <v>0</v>
      </c>
      <c r="DV64" s="283"/>
      <c r="DW64" s="283"/>
      <c r="DX64" s="283"/>
      <c r="DY64" s="283"/>
      <c r="DZ64" s="283"/>
      <c r="EA64" s="283"/>
      <c r="EB64" s="283"/>
      <c r="EC64" s="283"/>
      <c r="ED64" s="283"/>
      <c r="EE64" s="283"/>
      <c r="EF64" s="283"/>
      <c r="EG64" s="284"/>
      <c r="EH64" s="282">
        <f>FR64+FS64+FT64+FU64</f>
        <v>0</v>
      </c>
      <c r="EI64" s="283"/>
      <c r="EJ64" s="283"/>
      <c r="EK64" s="283"/>
      <c r="EL64" s="283"/>
      <c r="EM64" s="283"/>
      <c r="EN64" s="283"/>
      <c r="EO64" s="283"/>
      <c r="EP64" s="283"/>
      <c r="EQ64" s="283"/>
      <c r="ER64" s="283"/>
      <c r="ES64" s="283"/>
      <c r="ET64" s="284"/>
      <c r="EU64" s="282" t="s">
        <v>33</v>
      </c>
      <c r="EV64" s="283"/>
      <c r="EW64" s="283"/>
      <c r="EX64" s="283"/>
      <c r="EY64" s="283"/>
      <c r="EZ64" s="283"/>
      <c r="FA64" s="283"/>
      <c r="FB64" s="283"/>
      <c r="FC64" s="283"/>
      <c r="FD64" s="283"/>
      <c r="FE64" s="283"/>
      <c r="FF64" s="283"/>
      <c r="FG64" s="284"/>
      <c r="FJ64" s="37"/>
      <c r="FK64" s="38"/>
      <c r="FL64" s="38"/>
      <c r="FM64" s="39"/>
      <c r="FN64" s="37"/>
      <c r="FO64" s="38"/>
      <c r="FP64" s="38"/>
      <c r="FQ64" s="39"/>
      <c r="FR64" s="37"/>
      <c r="FS64" s="38"/>
      <c r="FT64" s="38"/>
      <c r="FU64" s="39"/>
      <c r="FV64" s="38">
        <v>50487.99</v>
      </c>
      <c r="FW64" s="37">
        <v>2371.4499999999998</v>
      </c>
      <c r="FX64" s="38"/>
      <c r="FY64" s="39"/>
    </row>
    <row r="65" spans="3:181" s="22" customFormat="1" ht="22.5" customHeight="1" x14ac:dyDescent="0.2">
      <c r="C65" s="294" t="s">
        <v>69</v>
      </c>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88" t="s">
        <v>70</v>
      </c>
      <c r="CA65" s="289"/>
      <c r="CB65" s="289"/>
      <c r="CC65" s="289"/>
      <c r="CD65" s="289"/>
      <c r="CE65" s="289"/>
      <c r="CF65" s="289"/>
      <c r="CG65" s="290"/>
      <c r="CH65" s="291" t="s">
        <v>71</v>
      </c>
      <c r="CI65" s="289"/>
      <c r="CJ65" s="289"/>
      <c r="CK65" s="289"/>
      <c r="CL65" s="289"/>
      <c r="CM65" s="289"/>
      <c r="CN65" s="289"/>
      <c r="CO65" s="289"/>
      <c r="CP65" s="289"/>
      <c r="CQ65" s="289"/>
      <c r="CR65" s="289"/>
      <c r="CS65" s="289"/>
      <c r="CT65" s="290"/>
      <c r="CU65" s="291"/>
      <c r="CV65" s="289"/>
      <c r="CW65" s="289"/>
      <c r="CX65" s="289"/>
      <c r="CY65" s="289"/>
      <c r="CZ65" s="289"/>
      <c r="DA65" s="289"/>
      <c r="DB65" s="289"/>
      <c r="DC65" s="289"/>
      <c r="DD65" s="289"/>
      <c r="DE65" s="289"/>
      <c r="DF65" s="289"/>
      <c r="DG65" s="290"/>
      <c r="DH65" s="282"/>
      <c r="DI65" s="283"/>
      <c r="DJ65" s="283"/>
      <c r="DK65" s="283"/>
      <c r="DL65" s="283"/>
      <c r="DM65" s="283"/>
      <c r="DN65" s="283"/>
      <c r="DO65" s="283"/>
      <c r="DP65" s="283"/>
      <c r="DQ65" s="283"/>
      <c r="DR65" s="283"/>
      <c r="DS65" s="283"/>
      <c r="DT65" s="284"/>
      <c r="DU65" s="282"/>
      <c r="DV65" s="283"/>
      <c r="DW65" s="283"/>
      <c r="DX65" s="283"/>
      <c r="DY65" s="283"/>
      <c r="DZ65" s="283"/>
      <c r="EA65" s="283"/>
      <c r="EB65" s="283"/>
      <c r="EC65" s="283"/>
      <c r="ED65" s="283"/>
      <c r="EE65" s="283"/>
      <c r="EF65" s="283"/>
      <c r="EG65" s="284"/>
      <c r="EH65" s="282"/>
      <c r="EI65" s="283"/>
      <c r="EJ65" s="283"/>
      <c r="EK65" s="283"/>
      <c r="EL65" s="283"/>
      <c r="EM65" s="283"/>
      <c r="EN65" s="283"/>
      <c r="EO65" s="283"/>
      <c r="EP65" s="283"/>
      <c r="EQ65" s="283"/>
      <c r="ER65" s="283"/>
      <c r="ES65" s="283"/>
      <c r="ET65" s="284"/>
      <c r="EU65" s="282"/>
      <c r="EV65" s="283"/>
      <c r="EW65" s="283"/>
      <c r="EX65" s="283"/>
      <c r="EY65" s="283"/>
      <c r="EZ65" s="283"/>
      <c r="FA65" s="283"/>
      <c r="FB65" s="283"/>
      <c r="FC65" s="283"/>
      <c r="FD65" s="283"/>
      <c r="FE65" s="283"/>
      <c r="FF65" s="283"/>
      <c r="FG65" s="284"/>
      <c r="FJ65" s="37"/>
      <c r="FK65" s="38"/>
      <c r="FL65" s="38"/>
      <c r="FM65" s="39"/>
      <c r="FN65" s="37"/>
      <c r="FO65" s="38"/>
      <c r="FP65" s="38"/>
      <c r="FQ65" s="39"/>
      <c r="FR65" s="37"/>
      <c r="FS65" s="38"/>
      <c r="FT65" s="38"/>
      <c r="FU65" s="39"/>
      <c r="FV65" s="38"/>
      <c r="FW65" s="37"/>
      <c r="FX65" s="38"/>
      <c r="FY65" s="39"/>
    </row>
    <row r="66" spans="3:181" s="22" customFormat="1" ht="22.5" customHeight="1" x14ac:dyDescent="0.2">
      <c r="C66" s="294" t="s">
        <v>72</v>
      </c>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295"/>
      <c r="BH66" s="295"/>
      <c r="BI66" s="295"/>
      <c r="BJ66" s="295"/>
      <c r="BK66" s="295"/>
      <c r="BL66" s="295"/>
      <c r="BM66" s="295"/>
      <c r="BN66" s="295"/>
      <c r="BO66" s="295"/>
      <c r="BP66" s="295"/>
      <c r="BQ66" s="295"/>
      <c r="BR66" s="295"/>
      <c r="BS66" s="295"/>
      <c r="BT66" s="295"/>
      <c r="BU66" s="295"/>
      <c r="BV66" s="295"/>
      <c r="BW66" s="295"/>
      <c r="BX66" s="295"/>
      <c r="BY66" s="295"/>
      <c r="BZ66" s="288" t="s">
        <v>73</v>
      </c>
      <c r="CA66" s="289"/>
      <c r="CB66" s="289"/>
      <c r="CC66" s="289"/>
      <c r="CD66" s="289"/>
      <c r="CE66" s="289"/>
      <c r="CF66" s="289"/>
      <c r="CG66" s="290"/>
      <c r="CH66" s="291" t="s">
        <v>74</v>
      </c>
      <c r="CI66" s="289"/>
      <c r="CJ66" s="289"/>
      <c r="CK66" s="289"/>
      <c r="CL66" s="289"/>
      <c r="CM66" s="289"/>
      <c r="CN66" s="289"/>
      <c r="CO66" s="289"/>
      <c r="CP66" s="289"/>
      <c r="CQ66" s="289"/>
      <c r="CR66" s="289"/>
      <c r="CS66" s="289"/>
      <c r="CT66" s="290"/>
      <c r="CU66" s="291"/>
      <c r="CV66" s="289"/>
      <c r="CW66" s="289"/>
      <c r="CX66" s="289"/>
      <c r="CY66" s="289"/>
      <c r="CZ66" s="289"/>
      <c r="DA66" s="289"/>
      <c r="DB66" s="289"/>
      <c r="DC66" s="289"/>
      <c r="DD66" s="289"/>
      <c r="DE66" s="289"/>
      <c r="DF66" s="289"/>
      <c r="DG66" s="290"/>
      <c r="DH66" s="282">
        <f>DH67+DH68</f>
        <v>47128033.419999994</v>
      </c>
      <c r="DI66" s="283"/>
      <c r="DJ66" s="283"/>
      <c r="DK66" s="283"/>
      <c r="DL66" s="283"/>
      <c r="DM66" s="283"/>
      <c r="DN66" s="283"/>
      <c r="DO66" s="283"/>
      <c r="DP66" s="283"/>
      <c r="DQ66" s="283"/>
      <c r="DR66" s="283"/>
      <c r="DS66" s="283"/>
      <c r="DT66" s="284"/>
      <c r="DU66" s="282">
        <f t="shared" ref="DU66" si="18">DU67+DU68</f>
        <v>43594528</v>
      </c>
      <c r="DV66" s="283"/>
      <c r="DW66" s="283"/>
      <c r="DX66" s="283"/>
      <c r="DY66" s="283"/>
      <c r="DZ66" s="283"/>
      <c r="EA66" s="283"/>
      <c r="EB66" s="283"/>
      <c r="EC66" s="283"/>
      <c r="ED66" s="283"/>
      <c r="EE66" s="283"/>
      <c r="EF66" s="283"/>
      <c r="EG66" s="284"/>
      <c r="EH66" s="282">
        <f t="shared" ref="EH66" si="19">EH67+EH68</f>
        <v>43594528</v>
      </c>
      <c r="EI66" s="283"/>
      <c r="EJ66" s="283"/>
      <c r="EK66" s="283"/>
      <c r="EL66" s="283"/>
      <c r="EM66" s="283"/>
      <c r="EN66" s="283"/>
      <c r="EO66" s="283"/>
      <c r="EP66" s="283"/>
      <c r="EQ66" s="283"/>
      <c r="ER66" s="283"/>
      <c r="ES66" s="283"/>
      <c r="ET66" s="284"/>
      <c r="EU66" s="282" t="s">
        <v>33</v>
      </c>
      <c r="EV66" s="283"/>
      <c r="EW66" s="283"/>
      <c r="EX66" s="283"/>
      <c r="EY66" s="283"/>
      <c r="EZ66" s="283"/>
      <c r="FA66" s="283"/>
      <c r="FB66" s="283"/>
      <c r="FC66" s="283"/>
      <c r="FD66" s="283"/>
      <c r="FE66" s="283"/>
      <c r="FF66" s="283"/>
      <c r="FG66" s="284"/>
      <c r="FJ66" s="37"/>
      <c r="FK66" s="38"/>
      <c r="FL66" s="38"/>
      <c r="FM66" s="39"/>
      <c r="FN66" s="37"/>
      <c r="FO66" s="38"/>
      <c r="FP66" s="38"/>
      <c r="FQ66" s="39"/>
      <c r="FR66" s="37"/>
      <c r="FS66" s="38"/>
      <c r="FT66" s="38"/>
      <c r="FU66" s="39"/>
      <c r="FV66" s="38"/>
      <c r="FW66" s="37"/>
      <c r="FX66" s="38"/>
      <c r="FY66" s="39"/>
    </row>
    <row r="67" spans="3:181" s="22" customFormat="1" ht="22.5" customHeight="1" x14ac:dyDescent="0.2">
      <c r="C67" s="292" t="s">
        <v>217</v>
      </c>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3"/>
      <c r="AY67" s="293"/>
      <c r="AZ67" s="293"/>
      <c r="BA67" s="293"/>
      <c r="BB67" s="293"/>
      <c r="BC67" s="293"/>
      <c r="BD67" s="293"/>
      <c r="BE67" s="293"/>
      <c r="BF67" s="293"/>
      <c r="BG67" s="293"/>
      <c r="BH67" s="293"/>
      <c r="BI67" s="293"/>
      <c r="BJ67" s="293"/>
      <c r="BK67" s="293"/>
      <c r="BL67" s="293"/>
      <c r="BM67" s="293"/>
      <c r="BN67" s="293"/>
      <c r="BO67" s="293"/>
      <c r="BP67" s="293"/>
      <c r="BQ67" s="293"/>
      <c r="BR67" s="293"/>
      <c r="BS67" s="293"/>
      <c r="BT67" s="293"/>
      <c r="BU67" s="293"/>
      <c r="BV67" s="293"/>
      <c r="BW67" s="293"/>
      <c r="BX67" s="293"/>
      <c r="BY67" s="293"/>
      <c r="BZ67" s="288" t="s">
        <v>218</v>
      </c>
      <c r="CA67" s="289"/>
      <c r="CB67" s="289"/>
      <c r="CC67" s="289"/>
      <c r="CD67" s="289"/>
      <c r="CE67" s="289"/>
      <c r="CF67" s="289"/>
      <c r="CG67" s="290"/>
      <c r="CH67" s="291" t="s">
        <v>74</v>
      </c>
      <c r="CI67" s="289"/>
      <c r="CJ67" s="289"/>
      <c r="CK67" s="289"/>
      <c r="CL67" s="289"/>
      <c r="CM67" s="289"/>
      <c r="CN67" s="289"/>
      <c r="CO67" s="289"/>
      <c r="CP67" s="289"/>
      <c r="CQ67" s="289"/>
      <c r="CR67" s="289"/>
      <c r="CS67" s="289"/>
      <c r="CT67" s="290"/>
      <c r="CU67" s="291"/>
      <c r="CV67" s="289"/>
      <c r="CW67" s="289"/>
      <c r="CX67" s="289"/>
      <c r="CY67" s="289"/>
      <c r="CZ67" s="289"/>
      <c r="DA67" s="289"/>
      <c r="DB67" s="289"/>
      <c r="DC67" s="289"/>
      <c r="DD67" s="289"/>
      <c r="DE67" s="289"/>
      <c r="DF67" s="289"/>
      <c r="DG67" s="290"/>
      <c r="DH67" s="405">
        <f>FJ67+FK67+FL67+FM67+FV67+FW67+FX67+FY67</f>
        <v>47128033.419999994</v>
      </c>
      <c r="DI67" s="406"/>
      <c r="DJ67" s="406"/>
      <c r="DK67" s="406"/>
      <c r="DL67" s="406"/>
      <c r="DM67" s="406"/>
      <c r="DN67" s="406"/>
      <c r="DO67" s="406"/>
      <c r="DP67" s="406"/>
      <c r="DQ67" s="406"/>
      <c r="DR67" s="406"/>
      <c r="DS67" s="406"/>
      <c r="DT67" s="407"/>
      <c r="DU67" s="282">
        <f>FN67+FO67+FP67+FQ67</f>
        <v>43594528</v>
      </c>
      <c r="DV67" s="283"/>
      <c r="DW67" s="283"/>
      <c r="DX67" s="283"/>
      <c r="DY67" s="283"/>
      <c r="DZ67" s="283"/>
      <c r="EA67" s="283"/>
      <c r="EB67" s="283"/>
      <c r="EC67" s="283"/>
      <c r="ED67" s="283"/>
      <c r="EE67" s="283"/>
      <c r="EF67" s="283"/>
      <c r="EG67" s="284"/>
      <c r="EH67" s="282">
        <f>FR67+FS67+FT67+FU67</f>
        <v>43594528</v>
      </c>
      <c r="EI67" s="283"/>
      <c r="EJ67" s="283"/>
      <c r="EK67" s="283"/>
      <c r="EL67" s="283"/>
      <c r="EM67" s="283"/>
      <c r="EN67" s="283"/>
      <c r="EO67" s="283"/>
      <c r="EP67" s="283"/>
      <c r="EQ67" s="283"/>
      <c r="ER67" s="283"/>
      <c r="ES67" s="283"/>
      <c r="ET67" s="284"/>
      <c r="EU67" s="282" t="s">
        <v>33</v>
      </c>
      <c r="EV67" s="283"/>
      <c r="EW67" s="283"/>
      <c r="EX67" s="283"/>
      <c r="EY67" s="283"/>
      <c r="EZ67" s="283"/>
      <c r="FA67" s="283"/>
      <c r="FB67" s="283"/>
      <c r="FC67" s="283"/>
      <c r="FD67" s="283"/>
      <c r="FE67" s="283"/>
      <c r="FF67" s="283"/>
      <c r="FG67" s="284"/>
      <c r="FJ67" s="37">
        <f>3069468-7388</f>
        <v>3062080</v>
      </c>
      <c r="FK67" s="37">
        <f>38218610-13878.24</f>
        <v>38204731.759999998</v>
      </c>
      <c r="FL67" s="38">
        <v>1051690</v>
      </c>
      <c r="FM67" s="39">
        <f>1254760-3203.07+3020.03+3020.03</f>
        <v>1257596.99</v>
      </c>
      <c r="FN67" s="37">
        <v>3069468</v>
      </c>
      <c r="FO67" s="38">
        <v>38218610</v>
      </c>
      <c r="FP67" s="38">
        <v>1051690</v>
      </c>
      <c r="FQ67" s="39">
        <v>1254760</v>
      </c>
      <c r="FR67" s="37">
        <v>3069468</v>
      </c>
      <c r="FS67" s="38">
        <v>38218610</v>
      </c>
      <c r="FT67" s="38">
        <v>1051690</v>
      </c>
      <c r="FU67" s="39">
        <v>1254760</v>
      </c>
      <c r="FV67" s="38">
        <v>65452.87</v>
      </c>
      <c r="FW67" s="37">
        <v>3040307.72</v>
      </c>
      <c r="FX67" s="38"/>
      <c r="FY67" s="39">
        <v>446174.08</v>
      </c>
    </row>
    <row r="68" spans="3:181" s="22" customFormat="1" ht="11.1" customHeight="1" thickBot="1" x14ac:dyDescent="0.25">
      <c r="C68" s="517" t="s">
        <v>219</v>
      </c>
      <c r="D68" s="518"/>
      <c r="E68" s="518"/>
      <c r="F68" s="518"/>
      <c r="G68" s="518"/>
      <c r="H68" s="518"/>
      <c r="I68" s="518"/>
      <c r="J68" s="518"/>
      <c r="K68" s="518"/>
      <c r="L68" s="518"/>
      <c r="M68" s="518"/>
      <c r="N68" s="518"/>
      <c r="O68" s="518"/>
      <c r="P68" s="518"/>
      <c r="Q68" s="518"/>
      <c r="R68" s="518"/>
      <c r="S68" s="518"/>
      <c r="T68" s="518"/>
      <c r="U68" s="518"/>
      <c r="V68" s="518"/>
      <c r="W68" s="518"/>
      <c r="X68" s="518"/>
      <c r="Y68" s="518"/>
      <c r="Z68" s="518"/>
      <c r="AA68" s="518"/>
      <c r="AB68" s="518"/>
      <c r="AC68" s="518"/>
      <c r="AD68" s="518"/>
      <c r="AE68" s="518"/>
      <c r="AF68" s="518"/>
      <c r="AG68" s="518"/>
      <c r="AH68" s="518"/>
      <c r="AI68" s="518"/>
      <c r="AJ68" s="518"/>
      <c r="AK68" s="518"/>
      <c r="AL68" s="518"/>
      <c r="AM68" s="518"/>
      <c r="AN68" s="518"/>
      <c r="AO68" s="518"/>
      <c r="AP68" s="518"/>
      <c r="AQ68" s="518"/>
      <c r="AR68" s="518"/>
      <c r="AS68" s="518"/>
      <c r="AT68" s="518"/>
      <c r="AU68" s="518"/>
      <c r="AV68" s="518"/>
      <c r="AW68" s="518"/>
      <c r="AX68" s="518"/>
      <c r="AY68" s="518"/>
      <c r="AZ68" s="518"/>
      <c r="BA68" s="518"/>
      <c r="BB68" s="518"/>
      <c r="BC68" s="518"/>
      <c r="BD68" s="518"/>
      <c r="BE68" s="518"/>
      <c r="BF68" s="518"/>
      <c r="BG68" s="518"/>
      <c r="BH68" s="518"/>
      <c r="BI68" s="518"/>
      <c r="BJ68" s="518"/>
      <c r="BK68" s="518"/>
      <c r="BL68" s="518"/>
      <c r="BM68" s="518"/>
      <c r="BN68" s="518"/>
      <c r="BO68" s="518"/>
      <c r="BP68" s="518"/>
      <c r="BQ68" s="518"/>
      <c r="BR68" s="518"/>
      <c r="BS68" s="518"/>
      <c r="BT68" s="518"/>
      <c r="BU68" s="518"/>
      <c r="BV68" s="518"/>
      <c r="BW68" s="518"/>
      <c r="BX68" s="518"/>
      <c r="BY68" s="519"/>
      <c r="BZ68" s="334" t="s">
        <v>220</v>
      </c>
      <c r="CA68" s="335"/>
      <c r="CB68" s="335"/>
      <c r="CC68" s="335"/>
      <c r="CD68" s="335"/>
      <c r="CE68" s="335"/>
      <c r="CF68" s="335"/>
      <c r="CG68" s="520"/>
      <c r="CH68" s="521" t="s">
        <v>74</v>
      </c>
      <c r="CI68" s="335"/>
      <c r="CJ68" s="335"/>
      <c r="CK68" s="335"/>
      <c r="CL68" s="335"/>
      <c r="CM68" s="335"/>
      <c r="CN68" s="335"/>
      <c r="CO68" s="335"/>
      <c r="CP68" s="335"/>
      <c r="CQ68" s="335"/>
      <c r="CR68" s="335"/>
      <c r="CS68" s="335"/>
      <c r="CT68" s="520"/>
      <c r="CU68" s="521"/>
      <c r="CV68" s="335"/>
      <c r="CW68" s="335"/>
      <c r="CX68" s="335"/>
      <c r="CY68" s="335"/>
      <c r="CZ68" s="335"/>
      <c r="DA68" s="335"/>
      <c r="DB68" s="335"/>
      <c r="DC68" s="335"/>
      <c r="DD68" s="335"/>
      <c r="DE68" s="335"/>
      <c r="DF68" s="335"/>
      <c r="DG68" s="520"/>
      <c r="DH68" s="522"/>
      <c r="DI68" s="523"/>
      <c r="DJ68" s="523"/>
      <c r="DK68" s="523"/>
      <c r="DL68" s="523"/>
      <c r="DM68" s="523"/>
      <c r="DN68" s="523"/>
      <c r="DO68" s="523"/>
      <c r="DP68" s="523"/>
      <c r="DQ68" s="523"/>
      <c r="DR68" s="523"/>
      <c r="DS68" s="523"/>
      <c r="DT68" s="524"/>
      <c r="DU68" s="522"/>
      <c r="DV68" s="523"/>
      <c r="DW68" s="523"/>
      <c r="DX68" s="523"/>
      <c r="DY68" s="523"/>
      <c r="DZ68" s="523"/>
      <c r="EA68" s="523"/>
      <c r="EB68" s="523"/>
      <c r="EC68" s="523"/>
      <c r="ED68" s="523"/>
      <c r="EE68" s="523"/>
      <c r="EF68" s="523"/>
      <c r="EG68" s="524"/>
      <c r="EH68" s="522"/>
      <c r="EI68" s="523"/>
      <c r="EJ68" s="523"/>
      <c r="EK68" s="523"/>
      <c r="EL68" s="523"/>
      <c r="EM68" s="523"/>
      <c r="EN68" s="523"/>
      <c r="EO68" s="523"/>
      <c r="EP68" s="523"/>
      <c r="EQ68" s="523"/>
      <c r="ER68" s="523"/>
      <c r="ES68" s="523"/>
      <c r="ET68" s="524"/>
      <c r="EU68" s="522" t="s">
        <v>33</v>
      </c>
      <c r="EV68" s="523"/>
      <c r="EW68" s="523"/>
      <c r="EX68" s="523"/>
      <c r="EY68" s="523"/>
      <c r="EZ68" s="523"/>
      <c r="FA68" s="523"/>
      <c r="FB68" s="523"/>
      <c r="FC68" s="523"/>
      <c r="FD68" s="523"/>
      <c r="FE68" s="523"/>
      <c r="FF68" s="523"/>
      <c r="FG68" s="524"/>
      <c r="FJ68" s="37"/>
      <c r="FK68" s="38"/>
      <c r="FL68" s="38"/>
      <c r="FM68" s="39"/>
      <c r="FN68" s="37"/>
      <c r="FO68" s="38"/>
      <c r="FP68" s="38"/>
      <c r="FQ68" s="39"/>
      <c r="FR68" s="37"/>
      <c r="FS68" s="38"/>
      <c r="FT68" s="38"/>
      <c r="FU68" s="39"/>
      <c r="FV68" s="37"/>
      <c r="FW68" s="32"/>
      <c r="FX68" s="38"/>
      <c r="FY68" s="39"/>
    </row>
    <row r="69" spans="3:181" s="22" customFormat="1" ht="11.1" customHeight="1" x14ac:dyDescent="0.2">
      <c r="C69" s="393" t="s">
        <v>221</v>
      </c>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4"/>
      <c r="BW69" s="394"/>
      <c r="BX69" s="394"/>
      <c r="BY69" s="395"/>
      <c r="BZ69" s="288" t="s">
        <v>222</v>
      </c>
      <c r="CA69" s="289"/>
      <c r="CB69" s="289"/>
      <c r="CC69" s="289"/>
      <c r="CD69" s="289"/>
      <c r="CE69" s="289"/>
      <c r="CF69" s="289"/>
      <c r="CG69" s="290"/>
      <c r="CH69" s="291" t="s">
        <v>223</v>
      </c>
      <c r="CI69" s="289"/>
      <c r="CJ69" s="289"/>
      <c r="CK69" s="289"/>
      <c r="CL69" s="289"/>
      <c r="CM69" s="289"/>
      <c r="CN69" s="289"/>
      <c r="CO69" s="289"/>
      <c r="CP69" s="289"/>
      <c r="CQ69" s="289"/>
      <c r="CR69" s="289"/>
      <c r="CS69" s="289"/>
      <c r="CT69" s="290"/>
      <c r="CU69" s="291"/>
      <c r="CV69" s="289"/>
      <c r="CW69" s="289"/>
      <c r="CX69" s="289"/>
      <c r="CY69" s="289"/>
      <c r="CZ69" s="289"/>
      <c r="DA69" s="289"/>
      <c r="DB69" s="289"/>
      <c r="DC69" s="289"/>
      <c r="DD69" s="289"/>
      <c r="DE69" s="289"/>
      <c r="DF69" s="289"/>
      <c r="DG69" s="290"/>
      <c r="DH69" s="282"/>
      <c r="DI69" s="283"/>
      <c r="DJ69" s="283"/>
      <c r="DK69" s="283"/>
      <c r="DL69" s="283"/>
      <c r="DM69" s="283"/>
      <c r="DN69" s="283"/>
      <c r="DO69" s="283"/>
      <c r="DP69" s="283"/>
      <c r="DQ69" s="283"/>
      <c r="DR69" s="283"/>
      <c r="DS69" s="283"/>
      <c r="DT69" s="284"/>
      <c r="DU69" s="282"/>
      <c r="DV69" s="283"/>
      <c r="DW69" s="283"/>
      <c r="DX69" s="283"/>
      <c r="DY69" s="283"/>
      <c r="DZ69" s="283"/>
      <c r="EA69" s="283"/>
      <c r="EB69" s="283"/>
      <c r="EC69" s="283"/>
      <c r="ED69" s="283"/>
      <c r="EE69" s="283"/>
      <c r="EF69" s="283"/>
      <c r="EG69" s="284"/>
      <c r="EH69" s="282"/>
      <c r="EI69" s="283"/>
      <c r="EJ69" s="283"/>
      <c r="EK69" s="283"/>
      <c r="EL69" s="283"/>
      <c r="EM69" s="283"/>
      <c r="EN69" s="283"/>
      <c r="EO69" s="283"/>
      <c r="EP69" s="283"/>
      <c r="EQ69" s="283"/>
      <c r="ER69" s="283"/>
      <c r="ES69" s="283"/>
      <c r="ET69" s="284"/>
      <c r="EU69" s="282" t="s">
        <v>33</v>
      </c>
      <c r="EV69" s="283"/>
      <c r="EW69" s="283"/>
      <c r="EX69" s="283"/>
      <c r="EY69" s="283"/>
      <c r="EZ69" s="283"/>
      <c r="FA69" s="283"/>
      <c r="FB69" s="283"/>
      <c r="FC69" s="283"/>
      <c r="FD69" s="283"/>
      <c r="FE69" s="283"/>
      <c r="FF69" s="283"/>
      <c r="FG69" s="284"/>
      <c r="FJ69" s="37"/>
      <c r="FK69" s="38"/>
      <c r="FL69" s="38"/>
      <c r="FM69" s="39"/>
      <c r="FN69" s="37"/>
      <c r="FO69" s="38"/>
      <c r="FP69" s="38"/>
      <c r="FQ69" s="39"/>
      <c r="FR69" s="37"/>
      <c r="FS69" s="38"/>
      <c r="FT69" s="38"/>
      <c r="FU69" s="39"/>
      <c r="FV69" s="37"/>
      <c r="FW69" s="32"/>
      <c r="FX69" s="38"/>
      <c r="FY69" s="39"/>
    </row>
    <row r="70" spans="3:181" s="73" customFormat="1" ht="22.5" customHeight="1" x14ac:dyDescent="0.2">
      <c r="C70" s="294" t="s">
        <v>320</v>
      </c>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c r="BR70" s="307"/>
      <c r="BS70" s="307"/>
      <c r="BT70" s="307"/>
      <c r="BU70" s="307"/>
      <c r="BV70" s="307"/>
      <c r="BW70" s="307"/>
      <c r="BX70" s="307"/>
      <c r="BY70" s="308"/>
      <c r="BZ70" s="288" t="s">
        <v>225</v>
      </c>
      <c r="CA70" s="289"/>
      <c r="CB70" s="289"/>
      <c r="CC70" s="289"/>
      <c r="CD70" s="289"/>
      <c r="CE70" s="289"/>
      <c r="CF70" s="289"/>
      <c r="CG70" s="290"/>
      <c r="CH70" s="291" t="s">
        <v>319</v>
      </c>
      <c r="CI70" s="289"/>
      <c r="CJ70" s="289"/>
      <c r="CK70" s="289"/>
      <c r="CL70" s="289"/>
      <c r="CM70" s="289"/>
      <c r="CN70" s="289"/>
      <c r="CO70" s="289"/>
      <c r="CP70" s="289"/>
      <c r="CQ70" s="289"/>
      <c r="CR70" s="289"/>
      <c r="CS70" s="289"/>
      <c r="CT70" s="290"/>
      <c r="CU70" s="291"/>
      <c r="CV70" s="289"/>
      <c r="CW70" s="289"/>
      <c r="CX70" s="289"/>
      <c r="CY70" s="289"/>
      <c r="CZ70" s="289"/>
      <c r="DA70" s="289"/>
      <c r="DB70" s="289"/>
      <c r="DC70" s="289"/>
      <c r="DD70" s="289"/>
      <c r="DE70" s="289"/>
      <c r="DF70" s="289"/>
      <c r="DG70" s="290"/>
      <c r="DH70" s="282"/>
      <c r="DI70" s="283"/>
      <c r="DJ70" s="283"/>
      <c r="DK70" s="283"/>
      <c r="DL70" s="283"/>
      <c r="DM70" s="283"/>
      <c r="DN70" s="283"/>
      <c r="DO70" s="283"/>
      <c r="DP70" s="283"/>
      <c r="DQ70" s="283"/>
      <c r="DR70" s="283"/>
      <c r="DS70" s="283"/>
      <c r="DT70" s="284"/>
      <c r="DU70" s="282"/>
      <c r="DV70" s="283"/>
      <c r="DW70" s="283"/>
      <c r="DX70" s="283"/>
      <c r="DY70" s="283"/>
      <c r="DZ70" s="283"/>
      <c r="EA70" s="283"/>
      <c r="EB70" s="283"/>
      <c r="EC70" s="283"/>
      <c r="ED70" s="283"/>
      <c r="EE70" s="283"/>
      <c r="EF70" s="283"/>
      <c r="EG70" s="284"/>
      <c r="EH70" s="282"/>
      <c r="EI70" s="283"/>
      <c r="EJ70" s="283"/>
      <c r="EK70" s="283"/>
      <c r="EL70" s="283"/>
      <c r="EM70" s="283"/>
      <c r="EN70" s="283"/>
      <c r="EO70" s="283"/>
      <c r="EP70" s="283"/>
      <c r="EQ70" s="283"/>
      <c r="ER70" s="283"/>
      <c r="ES70" s="283"/>
      <c r="ET70" s="284"/>
      <c r="EU70" s="282" t="s">
        <v>33</v>
      </c>
      <c r="EV70" s="283"/>
      <c r="EW70" s="283"/>
      <c r="EX70" s="283"/>
      <c r="EY70" s="283"/>
      <c r="EZ70" s="283"/>
      <c r="FA70" s="283"/>
      <c r="FB70" s="283"/>
      <c r="FC70" s="283"/>
      <c r="FD70" s="283"/>
      <c r="FE70" s="283"/>
      <c r="FF70" s="283"/>
      <c r="FG70" s="284"/>
      <c r="FJ70" s="37"/>
      <c r="FK70" s="38"/>
      <c r="FL70" s="38"/>
      <c r="FM70" s="39"/>
      <c r="FN70" s="37"/>
      <c r="FO70" s="38"/>
      <c r="FP70" s="38"/>
      <c r="FQ70" s="39"/>
      <c r="FR70" s="37"/>
      <c r="FS70" s="38"/>
      <c r="FT70" s="38"/>
      <c r="FU70" s="39"/>
      <c r="FV70" s="37"/>
      <c r="FW70" s="95"/>
      <c r="FX70" s="38"/>
      <c r="FY70" s="39"/>
    </row>
    <row r="71" spans="3:181" s="22" customFormat="1" ht="11.1" customHeight="1" x14ac:dyDescent="0.2">
      <c r="C71" s="294" t="s">
        <v>224</v>
      </c>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c r="AX71" s="295"/>
      <c r="AY71" s="295"/>
      <c r="AZ71" s="295"/>
      <c r="BA71" s="295"/>
      <c r="BB71" s="295"/>
      <c r="BC71" s="295"/>
      <c r="BD71" s="295"/>
      <c r="BE71" s="295"/>
      <c r="BF71" s="295"/>
      <c r="BG71" s="295"/>
      <c r="BH71" s="295"/>
      <c r="BI71" s="295"/>
      <c r="BJ71" s="295"/>
      <c r="BK71" s="295"/>
      <c r="BL71" s="295"/>
      <c r="BM71" s="295"/>
      <c r="BN71" s="295"/>
      <c r="BO71" s="295"/>
      <c r="BP71" s="295"/>
      <c r="BQ71" s="295"/>
      <c r="BR71" s="295"/>
      <c r="BS71" s="295"/>
      <c r="BT71" s="295"/>
      <c r="BU71" s="295"/>
      <c r="BV71" s="295"/>
      <c r="BW71" s="295"/>
      <c r="BX71" s="295"/>
      <c r="BY71" s="295"/>
      <c r="BZ71" s="288" t="s">
        <v>228</v>
      </c>
      <c r="CA71" s="289"/>
      <c r="CB71" s="289"/>
      <c r="CC71" s="289"/>
      <c r="CD71" s="289"/>
      <c r="CE71" s="289"/>
      <c r="CF71" s="289"/>
      <c r="CG71" s="290"/>
      <c r="CH71" s="291" t="s">
        <v>226</v>
      </c>
      <c r="CI71" s="289"/>
      <c r="CJ71" s="289"/>
      <c r="CK71" s="289"/>
      <c r="CL71" s="289"/>
      <c r="CM71" s="289"/>
      <c r="CN71" s="289"/>
      <c r="CO71" s="289"/>
      <c r="CP71" s="289"/>
      <c r="CQ71" s="289"/>
      <c r="CR71" s="289"/>
      <c r="CS71" s="289"/>
      <c r="CT71" s="290"/>
      <c r="CU71" s="291"/>
      <c r="CV71" s="289"/>
      <c r="CW71" s="289"/>
      <c r="CX71" s="289"/>
      <c r="CY71" s="289"/>
      <c r="CZ71" s="289"/>
      <c r="DA71" s="289"/>
      <c r="DB71" s="289"/>
      <c r="DC71" s="289"/>
      <c r="DD71" s="289"/>
      <c r="DE71" s="289"/>
      <c r="DF71" s="289"/>
      <c r="DG71" s="290"/>
      <c r="DH71" s="282"/>
      <c r="DI71" s="283"/>
      <c r="DJ71" s="283"/>
      <c r="DK71" s="283"/>
      <c r="DL71" s="283"/>
      <c r="DM71" s="283"/>
      <c r="DN71" s="283"/>
      <c r="DO71" s="283"/>
      <c r="DP71" s="283"/>
      <c r="DQ71" s="283"/>
      <c r="DR71" s="283"/>
      <c r="DS71" s="283"/>
      <c r="DT71" s="284"/>
      <c r="DU71" s="282"/>
      <c r="DV71" s="283"/>
      <c r="DW71" s="283"/>
      <c r="DX71" s="283"/>
      <c r="DY71" s="283"/>
      <c r="DZ71" s="283"/>
      <c r="EA71" s="283"/>
      <c r="EB71" s="283"/>
      <c r="EC71" s="283"/>
      <c r="ED71" s="283"/>
      <c r="EE71" s="283"/>
      <c r="EF71" s="283"/>
      <c r="EG71" s="284"/>
      <c r="EH71" s="282"/>
      <c r="EI71" s="283"/>
      <c r="EJ71" s="283"/>
      <c r="EK71" s="283"/>
      <c r="EL71" s="283"/>
      <c r="EM71" s="283"/>
      <c r="EN71" s="283"/>
      <c r="EO71" s="283"/>
      <c r="EP71" s="283"/>
      <c r="EQ71" s="283"/>
      <c r="ER71" s="283"/>
      <c r="ES71" s="283"/>
      <c r="ET71" s="284"/>
      <c r="EU71" s="282" t="s">
        <v>33</v>
      </c>
      <c r="EV71" s="283"/>
      <c r="EW71" s="283"/>
      <c r="EX71" s="283"/>
      <c r="EY71" s="283"/>
      <c r="EZ71" s="283"/>
      <c r="FA71" s="283"/>
      <c r="FB71" s="283"/>
      <c r="FC71" s="283"/>
      <c r="FD71" s="283"/>
      <c r="FE71" s="283"/>
      <c r="FF71" s="283"/>
      <c r="FG71" s="284"/>
      <c r="FJ71" s="37"/>
      <c r="FK71" s="38"/>
      <c r="FL71" s="38"/>
      <c r="FM71" s="39"/>
      <c r="FN71" s="37"/>
      <c r="FO71" s="38"/>
      <c r="FP71" s="38"/>
      <c r="FQ71" s="39"/>
      <c r="FR71" s="37"/>
      <c r="FS71" s="38"/>
      <c r="FT71" s="38"/>
      <c r="FU71" s="39"/>
      <c r="FV71" s="37"/>
      <c r="FW71" s="38"/>
      <c r="FX71" s="38"/>
      <c r="FY71" s="39"/>
    </row>
    <row r="72" spans="3:181" s="22" customFormat="1" ht="22.5" customHeight="1" x14ac:dyDescent="0.2">
      <c r="C72" s="294" t="s">
        <v>227</v>
      </c>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5"/>
      <c r="BG72" s="295"/>
      <c r="BH72" s="295"/>
      <c r="BI72" s="295"/>
      <c r="BJ72" s="295"/>
      <c r="BK72" s="295"/>
      <c r="BL72" s="295"/>
      <c r="BM72" s="295"/>
      <c r="BN72" s="295"/>
      <c r="BO72" s="295"/>
      <c r="BP72" s="295"/>
      <c r="BQ72" s="295"/>
      <c r="BR72" s="295"/>
      <c r="BS72" s="295"/>
      <c r="BT72" s="295"/>
      <c r="BU72" s="295"/>
      <c r="BV72" s="295"/>
      <c r="BW72" s="295"/>
      <c r="BX72" s="295"/>
      <c r="BY72" s="295"/>
      <c r="BZ72" s="288" t="s">
        <v>321</v>
      </c>
      <c r="CA72" s="289"/>
      <c r="CB72" s="289"/>
      <c r="CC72" s="289"/>
      <c r="CD72" s="289"/>
      <c r="CE72" s="289"/>
      <c r="CF72" s="289"/>
      <c r="CG72" s="290"/>
      <c r="CH72" s="291" t="s">
        <v>229</v>
      </c>
      <c r="CI72" s="289"/>
      <c r="CJ72" s="289"/>
      <c r="CK72" s="289"/>
      <c r="CL72" s="289"/>
      <c r="CM72" s="289"/>
      <c r="CN72" s="289"/>
      <c r="CO72" s="289"/>
      <c r="CP72" s="289"/>
      <c r="CQ72" s="289"/>
      <c r="CR72" s="289"/>
      <c r="CS72" s="289"/>
      <c r="CT72" s="290"/>
      <c r="CU72" s="291"/>
      <c r="CV72" s="289"/>
      <c r="CW72" s="289"/>
      <c r="CX72" s="289"/>
      <c r="CY72" s="289"/>
      <c r="CZ72" s="289"/>
      <c r="DA72" s="289"/>
      <c r="DB72" s="289"/>
      <c r="DC72" s="289"/>
      <c r="DD72" s="289"/>
      <c r="DE72" s="289"/>
      <c r="DF72" s="289"/>
      <c r="DG72" s="290"/>
      <c r="DH72" s="282">
        <f>DH73</f>
        <v>0</v>
      </c>
      <c r="DI72" s="283"/>
      <c r="DJ72" s="283"/>
      <c r="DK72" s="283"/>
      <c r="DL72" s="283"/>
      <c r="DM72" s="283"/>
      <c r="DN72" s="283"/>
      <c r="DO72" s="283"/>
      <c r="DP72" s="283"/>
      <c r="DQ72" s="283"/>
      <c r="DR72" s="283"/>
      <c r="DS72" s="283"/>
      <c r="DT72" s="284"/>
      <c r="DU72" s="282">
        <f t="shared" ref="DU72" si="20">DU73</f>
        <v>0</v>
      </c>
      <c r="DV72" s="283"/>
      <c r="DW72" s="283"/>
      <c r="DX72" s="283"/>
      <c r="DY72" s="283"/>
      <c r="DZ72" s="283"/>
      <c r="EA72" s="283"/>
      <c r="EB72" s="283"/>
      <c r="EC72" s="283"/>
      <c r="ED72" s="283"/>
      <c r="EE72" s="283"/>
      <c r="EF72" s="283"/>
      <c r="EG72" s="284"/>
      <c r="EH72" s="282">
        <f t="shared" ref="EH72" si="21">EH73</f>
        <v>0</v>
      </c>
      <c r="EI72" s="283"/>
      <c r="EJ72" s="283"/>
      <c r="EK72" s="283"/>
      <c r="EL72" s="283"/>
      <c r="EM72" s="283"/>
      <c r="EN72" s="283"/>
      <c r="EO72" s="283"/>
      <c r="EP72" s="283"/>
      <c r="EQ72" s="283"/>
      <c r="ER72" s="283"/>
      <c r="ES72" s="283"/>
      <c r="ET72" s="284"/>
      <c r="EU72" s="282" t="s">
        <v>33</v>
      </c>
      <c r="EV72" s="283"/>
      <c r="EW72" s="283"/>
      <c r="EX72" s="283"/>
      <c r="EY72" s="283"/>
      <c r="EZ72" s="283"/>
      <c r="FA72" s="283"/>
      <c r="FB72" s="283"/>
      <c r="FC72" s="283"/>
      <c r="FD72" s="283"/>
      <c r="FE72" s="283"/>
      <c r="FF72" s="283"/>
      <c r="FG72" s="284"/>
      <c r="FJ72" s="37"/>
      <c r="FK72" s="38"/>
      <c r="FL72" s="38"/>
      <c r="FM72" s="39"/>
      <c r="FN72" s="37"/>
      <c r="FO72" s="38"/>
      <c r="FP72" s="38"/>
      <c r="FQ72" s="39"/>
      <c r="FR72" s="37"/>
      <c r="FS72" s="38"/>
      <c r="FT72" s="38"/>
      <c r="FU72" s="39"/>
      <c r="FV72" s="37"/>
      <c r="FW72" s="38"/>
      <c r="FX72" s="38"/>
      <c r="FY72" s="39"/>
    </row>
    <row r="73" spans="3:181" s="22" customFormat="1" ht="21.75" customHeight="1" x14ac:dyDescent="0.2">
      <c r="C73" s="292" t="s">
        <v>230</v>
      </c>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3"/>
      <c r="BD73" s="293"/>
      <c r="BE73" s="293"/>
      <c r="BF73" s="293"/>
      <c r="BG73" s="293"/>
      <c r="BH73" s="293"/>
      <c r="BI73" s="293"/>
      <c r="BJ73" s="293"/>
      <c r="BK73" s="293"/>
      <c r="BL73" s="293"/>
      <c r="BM73" s="293"/>
      <c r="BN73" s="293"/>
      <c r="BO73" s="293"/>
      <c r="BP73" s="293"/>
      <c r="BQ73" s="293"/>
      <c r="BR73" s="293"/>
      <c r="BS73" s="293"/>
      <c r="BT73" s="293"/>
      <c r="BU73" s="293"/>
      <c r="BV73" s="293"/>
      <c r="BW73" s="293"/>
      <c r="BX73" s="293"/>
      <c r="BY73" s="293"/>
      <c r="BZ73" s="288" t="s">
        <v>322</v>
      </c>
      <c r="CA73" s="289"/>
      <c r="CB73" s="289"/>
      <c r="CC73" s="289"/>
      <c r="CD73" s="289"/>
      <c r="CE73" s="289"/>
      <c r="CF73" s="289"/>
      <c r="CG73" s="290"/>
      <c r="CH73" s="291" t="s">
        <v>229</v>
      </c>
      <c r="CI73" s="289"/>
      <c r="CJ73" s="289"/>
      <c r="CK73" s="289"/>
      <c r="CL73" s="289"/>
      <c r="CM73" s="289"/>
      <c r="CN73" s="289"/>
      <c r="CO73" s="289"/>
      <c r="CP73" s="289"/>
      <c r="CQ73" s="289"/>
      <c r="CR73" s="289"/>
      <c r="CS73" s="289"/>
      <c r="CT73" s="290"/>
      <c r="CU73" s="291"/>
      <c r="CV73" s="289"/>
      <c r="CW73" s="289"/>
      <c r="CX73" s="289"/>
      <c r="CY73" s="289"/>
      <c r="CZ73" s="289"/>
      <c r="DA73" s="289"/>
      <c r="DB73" s="289"/>
      <c r="DC73" s="289"/>
      <c r="DD73" s="289"/>
      <c r="DE73" s="289"/>
      <c r="DF73" s="289"/>
      <c r="DG73" s="290"/>
      <c r="DH73" s="282"/>
      <c r="DI73" s="283"/>
      <c r="DJ73" s="283"/>
      <c r="DK73" s="283"/>
      <c r="DL73" s="283"/>
      <c r="DM73" s="283"/>
      <c r="DN73" s="283"/>
      <c r="DO73" s="283"/>
      <c r="DP73" s="283"/>
      <c r="DQ73" s="283"/>
      <c r="DR73" s="283"/>
      <c r="DS73" s="283"/>
      <c r="DT73" s="284"/>
      <c r="DU73" s="282"/>
      <c r="DV73" s="283"/>
      <c r="DW73" s="283"/>
      <c r="DX73" s="283"/>
      <c r="DY73" s="283"/>
      <c r="DZ73" s="283"/>
      <c r="EA73" s="283"/>
      <c r="EB73" s="283"/>
      <c r="EC73" s="283"/>
      <c r="ED73" s="283"/>
      <c r="EE73" s="283"/>
      <c r="EF73" s="283"/>
      <c r="EG73" s="284"/>
      <c r="EH73" s="282"/>
      <c r="EI73" s="283"/>
      <c r="EJ73" s="283"/>
      <c r="EK73" s="283"/>
      <c r="EL73" s="283"/>
      <c r="EM73" s="283"/>
      <c r="EN73" s="283"/>
      <c r="EO73" s="283"/>
      <c r="EP73" s="283"/>
      <c r="EQ73" s="283"/>
      <c r="ER73" s="283"/>
      <c r="ES73" s="283"/>
      <c r="ET73" s="284"/>
      <c r="EU73" s="282" t="s">
        <v>33</v>
      </c>
      <c r="EV73" s="283"/>
      <c r="EW73" s="283"/>
      <c r="EX73" s="283"/>
      <c r="EY73" s="283"/>
      <c r="EZ73" s="283"/>
      <c r="FA73" s="283"/>
      <c r="FB73" s="283"/>
      <c r="FC73" s="283"/>
      <c r="FD73" s="283"/>
      <c r="FE73" s="283"/>
      <c r="FF73" s="283"/>
      <c r="FG73" s="284"/>
      <c r="FJ73" s="37"/>
      <c r="FK73" s="38"/>
      <c r="FL73" s="38"/>
      <c r="FM73" s="39"/>
      <c r="FN73" s="37"/>
      <c r="FO73" s="38"/>
      <c r="FP73" s="38"/>
      <c r="FQ73" s="39"/>
      <c r="FR73" s="37"/>
      <c r="FS73" s="38"/>
      <c r="FT73" s="38"/>
      <c r="FU73" s="39"/>
      <c r="FV73" s="37"/>
      <c r="FW73" s="38"/>
      <c r="FX73" s="38"/>
      <c r="FY73" s="39"/>
    </row>
    <row r="74" spans="3:181" s="22" customFormat="1" ht="11.1" customHeight="1" x14ac:dyDescent="0.2">
      <c r="C74" s="466" t="s">
        <v>75</v>
      </c>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7"/>
      <c r="AY74" s="467"/>
      <c r="AZ74" s="467"/>
      <c r="BA74" s="467"/>
      <c r="BB74" s="467"/>
      <c r="BC74" s="467"/>
      <c r="BD74" s="467"/>
      <c r="BE74" s="467"/>
      <c r="BF74" s="467"/>
      <c r="BG74" s="467"/>
      <c r="BH74" s="467"/>
      <c r="BI74" s="467"/>
      <c r="BJ74" s="467"/>
      <c r="BK74" s="467"/>
      <c r="BL74" s="467"/>
      <c r="BM74" s="467"/>
      <c r="BN74" s="467"/>
      <c r="BO74" s="467"/>
      <c r="BP74" s="467"/>
      <c r="BQ74" s="467"/>
      <c r="BR74" s="467"/>
      <c r="BS74" s="467"/>
      <c r="BT74" s="467"/>
      <c r="BU74" s="467"/>
      <c r="BV74" s="467"/>
      <c r="BW74" s="467"/>
      <c r="BX74" s="467"/>
      <c r="BY74" s="467"/>
      <c r="BZ74" s="288" t="s">
        <v>76</v>
      </c>
      <c r="CA74" s="289"/>
      <c r="CB74" s="289"/>
      <c r="CC74" s="289"/>
      <c r="CD74" s="289"/>
      <c r="CE74" s="289"/>
      <c r="CF74" s="289"/>
      <c r="CG74" s="290"/>
      <c r="CH74" s="291" t="s">
        <v>77</v>
      </c>
      <c r="CI74" s="289"/>
      <c r="CJ74" s="289"/>
      <c r="CK74" s="289"/>
      <c r="CL74" s="289"/>
      <c r="CM74" s="289"/>
      <c r="CN74" s="289"/>
      <c r="CO74" s="289"/>
      <c r="CP74" s="289"/>
      <c r="CQ74" s="289"/>
      <c r="CR74" s="289"/>
      <c r="CS74" s="289"/>
      <c r="CT74" s="290"/>
      <c r="CU74" s="291"/>
      <c r="CV74" s="289"/>
      <c r="CW74" s="289"/>
      <c r="CX74" s="289"/>
      <c r="CY74" s="289"/>
      <c r="CZ74" s="289"/>
      <c r="DA74" s="289"/>
      <c r="DB74" s="289"/>
      <c r="DC74" s="289"/>
      <c r="DD74" s="289"/>
      <c r="DE74" s="289"/>
      <c r="DF74" s="289"/>
      <c r="DG74" s="290"/>
      <c r="DH74" s="282">
        <f>DH75+DH78+DH79+DH80</f>
        <v>0</v>
      </c>
      <c r="DI74" s="283"/>
      <c r="DJ74" s="283"/>
      <c r="DK74" s="283"/>
      <c r="DL74" s="283"/>
      <c r="DM74" s="283"/>
      <c r="DN74" s="283"/>
      <c r="DO74" s="283"/>
      <c r="DP74" s="283"/>
      <c r="DQ74" s="283"/>
      <c r="DR74" s="283"/>
      <c r="DS74" s="283"/>
      <c r="DT74" s="284"/>
      <c r="DU74" s="282">
        <f t="shared" ref="DU74" si="22">DU75+DU78+DU79+DU80</f>
        <v>0</v>
      </c>
      <c r="DV74" s="283"/>
      <c r="DW74" s="283"/>
      <c r="DX74" s="283"/>
      <c r="DY74" s="283"/>
      <c r="DZ74" s="283"/>
      <c r="EA74" s="283"/>
      <c r="EB74" s="283"/>
      <c r="EC74" s="283"/>
      <c r="ED74" s="283"/>
      <c r="EE74" s="283"/>
      <c r="EF74" s="283"/>
      <c r="EG74" s="284"/>
      <c r="EH74" s="282">
        <f t="shared" ref="EH74" si="23">EH75+EH78+EH79+EH80</f>
        <v>0</v>
      </c>
      <c r="EI74" s="283"/>
      <c r="EJ74" s="283"/>
      <c r="EK74" s="283"/>
      <c r="EL74" s="283"/>
      <c r="EM74" s="283"/>
      <c r="EN74" s="283"/>
      <c r="EO74" s="283"/>
      <c r="EP74" s="283"/>
      <c r="EQ74" s="283"/>
      <c r="ER74" s="283"/>
      <c r="ES74" s="283"/>
      <c r="ET74" s="284"/>
      <c r="EU74" s="282" t="s">
        <v>33</v>
      </c>
      <c r="EV74" s="283"/>
      <c r="EW74" s="283"/>
      <c r="EX74" s="283"/>
      <c r="EY74" s="283"/>
      <c r="EZ74" s="283"/>
      <c r="FA74" s="283"/>
      <c r="FB74" s="283"/>
      <c r="FC74" s="283"/>
      <c r="FD74" s="283"/>
      <c r="FE74" s="283"/>
      <c r="FF74" s="283"/>
      <c r="FG74" s="284"/>
      <c r="FJ74" s="37"/>
      <c r="FK74" s="38"/>
      <c r="FL74" s="38"/>
      <c r="FM74" s="39"/>
      <c r="FN74" s="37"/>
      <c r="FO74" s="38"/>
      <c r="FP74" s="38"/>
      <c r="FQ74" s="39"/>
      <c r="FR74" s="37"/>
      <c r="FS74" s="38"/>
      <c r="FT74" s="38"/>
      <c r="FU74" s="39"/>
      <c r="FV74" s="37"/>
      <c r="FW74" s="38"/>
      <c r="FX74" s="38"/>
      <c r="FY74" s="39"/>
    </row>
    <row r="75" spans="3:181" s="22" customFormat="1" ht="21.75" customHeight="1" x14ac:dyDescent="0.2">
      <c r="C75" s="294" t="s">
        <v>78</v>
      </c>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295"/>
      <c r="BY75" s="295"/>
      <c r="BZ75" s="288" t="s">
        <v>79</v>
      </c>
      <c r="CA75" s="289"/>
      <c r="CB75" s="289"/>
      <c r="CC75" s="289"/>
      <c r="CD75" s="289"/>
      <c r="CE75" s="289"/>
      <c r="CF75" s="289"/>
      <c r="CG75" s="290"/>
      <c r="CH75" s="291" t="s">
        <v>80</v>
      </c>
      <c r="CI75" s="289"/>
      <c r="CJ75" s="289"/>
      <c r="CK75" s="289"/>
      <c r="CL75" s="289"/>
      <c r="CM75" s="289"/>
      <c r="CN75" s="289"/>
      <c r="CO75" s="289"/>
      <c r="CP75" s="289"/>
      <c r="CQ75" s="289"/>
      <c r="CR75" s="289"/>
      <c r="CS75" s="289"/>
      <c r="CT75" s="290"/>
      <c r="CU75" s="291"/>
      <c r="CV75" s="289"/>
      <c r="CW75" s="289"/>
      <c r="CX75" s="289"/>
      <c r="CY75" s="289"/>
      <c r="CZ75" s="289"/>
      <c r="DA75" s="289"/>
      <c r="DB75" s="289"/>
      <c r="DC75" s="289"/>
      <c r="DD75" s="289"/>
      <c r="DE75" s="289"/>
      <c r="DF75" s="289"/>
      <c r="DG75" s="290"/>
      <c r="DH75" s="282">
        <f>DH76</f>
        <v>0</v>
      </c>
      <c r="DI75" s="283"/>
      <c r="DJ75" s="283"/>
      <c r="DK75" s="283"/>
      <c r="DL75" s="283"/>
      <c r="DM75" s="283"/>
      <c r="DN75" s="283"/>
      <c r="DO75" s="283"/>
      <c r="DP75" s="283"/>
      <c r="DQ75" s="283"/>
      <c r="DR75" s="283"/>
      <c r="DS75" s="283"/>
      <c r="DT75" s="284"/>
      <c r="DU75" s="282">
        <f t="shared" ref="DU75" si="24">DU76</f>
        <v>0</v>
      </c>
      <c r="DV75" s="283"/>
      <c r="DW75" s="283"/>
      <c r="DX75" s="283"/>
      <c r="DY75" s="283"/>
      <c r="DZ75" s="283"/>
      <c r="EA75" s="283"/>
      <c r="EB75" s="283"/>
      <c r="EC75" s="283"/>
      <c r="ED75" s="283"/>
      <c r="EE75" s="283"/>
      <c r="EF75" s="283"/>
      <c r="EG75" s="284"/>
      <c r="EH75" s="282">
        <f t="shared" ref="EH75" si="25">EH76</f>
        <v>0</v>
      </c>
      <c r="EI75" s="283"/>
      <c r="EJ75" s="283"/>
      <c r="EK75" s="283"/>
      <c r="EL75" s="283"/>
      <c r="EM75" s="283"/>
      <c r="EN75" s="283"/>
      <c r="EO75" s="283"/>
      <c r="EP75" s="283"/>
      <c r="EQ75" s="283"/>
      <c r="ER75" s="283"/>
      <c r="ES75" s="283"/>
      <c r="ET75" s="284"/>
      <c r="EU75" s="282" t="s">
        <v>33</v>
      </c>
      <c r="EV75" s="283"/>
      <c r="EW75" s="283"/>
      <c r="EX75" s="283"/>
      <c r="EY75" s="283"/>
      <c r="EZ75" s="283"/>
      <c r="FA75" s="283"/>
      <c r="FB75" s="283"/>
      <c r="FC75" s="283"/>
      <c r="FD75" s="283"/>
      <c r="FE75" s="283"/>
      <c r="FF75" s="283"/>
      <c r="FG75" s="284"/>
      <c r="FJ75" s="37"/>
      <c r="FK75" s="38"/>
      <c r="FL75" s="38"/>
      <c r="FM75" s="39"/>
      <c r="FN75" s="37"/>
      <c r="FO75" s="38"/>
      <c r="FP75" s="38"/>
      <c r="FQ75" s="39"/>
      <c r="FR75" s="37"/>
      <c r="FS75" s="38"/>
      <c r="FT75" s="38"/>
      <c r="FU75" s="39"/>
      <c r="FV75" s="37"/>
      <c r="FW75" s="38"/>
      <c r="FX75" s="38"/>
      <c r="FY75" s="39"/>
    </row>
    <row r="76" spans="3:181" s="22" customFormat="1" ht="33.75" customHeight="1" x14ac:dyDescent="0.2">
      <c r="C76" s="292" t="s">
        <v>231</v>
      </c>
      <c r="D76" s="293"/>
      <c r="E76" s="293"/>
      <c r="F76" s="293"/>
      <c r="G76" s="293"/>
      <c r="H76" s="293"/>
      <c r="I76" s="293"/>
      <c r="J76" s="293"/>
      <c r="K76" s="293"/>
      <c r="L76" s="293"/>
      <c r="M76" s="293"/>
      <c r="N76" s="293"/>
      <c r="O76" s="293"/>
      <c r="P76" s="293"/>
      <c r="Q76" s="293"/>
      <c r="R76" s="293"/>
      <c r="S76" s="293"/>
      <c r="T76" s="293"/>
      <c r="U76" s="293"/>
      <c r="V76" s="293"/>
      <c r="W76" s="293"/>
      <c r="X76" s="293"/>
      <c r="Y76" s="293"/>
      <c r="Z76" s="293"/>
      <c r="AA76" s="293"/>
      <c r="AB76" s="293"/>
      <c r="AC76" s="293"/>
      <c r="AD76" s="293"/>
      <c r="AE76" s="293"/>
      <c r="AF76" s="293"/>
      <c r="AG76" s="293"/>
      <c r="AH76" s="293"/>
      <c r="AI76" s="293"/>
      <c r="AJ76" s="293"/>
      <c r="AK76" s="293"/>
      <c r="AL76" s="293"/>
      <c r="AM76" s="293"/>
      <c r="AN76" s="293"/>
      <c r="AO76" s="293"/>
      <c r="AP76" s="293"/>
      <c r="AQ76" s="293"/>
      <c r="AR76" s="293"/>
      <c r="AS76" s="293"/>
      <c r="AT76" s="293"/>
      <c r="AU76" s="293"/>
      <c r="AV76" s="293"/>
      <c r="AW76" s="293"/>
      <c r="AX76" s="293"/>
      <c r="AY76" s="293"/>
      <c r="AZ76" s="293"/>
      <c r="BA76" s="293"/>
      <c r="BB76" s="293"/>
      <c r="BC76" s="293"/>
      <c r="BD76" s="293"/>
      <c r="BE76" s="293"/>
      <c r="BF76" s="293"/>
      <c r="BG76" s="293"/>
      <c r="BH76" s="293"/>
      <c r="BI76" s="293"/>
      <c r="BJ76" s="293"/>
      <c r="BK76" s="293"/>
      <c r="BL76" s="293"/>
      <c r="BM76" s="293"/>
      <c r="BN76" s="293"/>
      <c r="BO76" s="293"/>
      <c r="BP76" s="293"/>
      <c r="BQ76" s="293"/>
      <c r="BR76" s="293"/>
      <c r="BS76" s="293"/>
      <c r="BT76" s="293"/>
      <c r="BU76" s="293"/>
      <c r="BV76" s="293"/>
      <c r="BW76" s="293"/>
      <c r="BX76" s="293"/>
      <c r="BY76" s="293"/>
      <c r="BZ76" s="288" t="s">
        <v>232</v>
      </c>
      <c r="CA76" s="289"/>
      <c r="CB76" s="289"/>
      <c r="CC76" s="289"/>
      <c r="CD76" s="289"/>
      <c r="CE76" s="289"/>
      <c r="CF76" s="289"/>
      <c r="CG76" s="290"/>
      <c r="CH76" s="291" t="s">
        <v>233</v>
      </c>
      <c r="CI76" s="289"/>
      <c r="CJ76" s="289"/>
      <c r="CK76" s="289"/>
      <c r="CL76" s="289"/>
      <c r="CM76" s="289"/>
      <c r="CN76" s="289"/>
      <c r="CO76" s="289"/>
      <c r="CP76" s="289"/>
      <c r="CQ76" s="289"/>
      <c r="CR76" s="289"/>
      <c r="CS76" s="289"/>
      <c r="CT76" s="290"/>
      <c r="CU76" s="291"/>
      <c r="CV76" s="289"/>
      <c r="CW76" s="289"/>
      <c r="CX76" s="289"/>
      <c r="CY76" s="289"/>
      <c r="CZ76" s="289"/>
      <c r="DA76" s="289"/>
      <c r="DB76" s="289"/>
      <c r="DC76" s="289"/>
      <c r="DD76" s="289"/>
      <c r="DE76" s="289"/>
      <c r="DF76" s="289"/>
      <c r="DG76" s="290"/>
      <c r="DH76" s="282">
        <f>FJ76+FK76+FL76+FM76</f>
        <v>0</v>
      </c>
      <c r="DI76" s="283"/>
      <c r="DJ76" s="283"/>
      <c r="DK76" s="283"/>
      <c r="DL76" s="283"/>
      <c r="DM76" s="283"/>
      <c r="DN76" s="283"/>
      <c r="DO76" s="283"/>
      <c r="DP76" s="283"/>
      <c r="DQ76" s="283"/>
      <c r="DR76" s="283"/>
      <c r="DS76" s="283"/>
      <c r="DT76" s="284"/>
      <c r="DU76" s="282">
        <f>FN76+FO76+FP76+FQ76</f>
        <v>0</v>
      </c>
      <c r="DV76" s="283"/>
      <c r="DW76" s="283"/>
      <c r="DX76" s="283"/>
      <c r="DY76" s="283"/>
      <c r="DZ76" s="283"/>
      <c r="EA76" s="283"/>
      <c r="EB76" s="283"/>
      <c r="EC76" s="283"/>
      <c r="ED76" s="283"/>
      <c r="EE76" s="283"/>
      <c r="EF76" s="283"/>
      <c r="EG76" s="284"/>
      <c r="EH76" s="282">
        <f>FR76+FS76+FT76+FU76</f>
        <v>0</v>
      </c>
      <c r="EI76" s="283"/>
      <c r="EJ76" s="283"/>
      <c r="EK76" s="283"/>
      <c r="EL76" s="283"/>
      <c r="EM76" s="283"/>
      <c r="EN76" s="283"/>
      <c r="EO76" s="283"/>
      <c r="EP76" s="283"/>
      <c r="EQ76" s="283"/>
      <c r="ER76" s="283"/>
      <c r="ES76" s="283"/>
      <c r="ET76" s="284"/>
      <c r="EU76" s="282" t="s">
        <v>33</v>
      </c>
      <c r="EV76" s="283"/>
      <c r="EW76" s="283"/>
      <c r="EX76" s="283"/>
      <c r="EY76" s="283"/>
      <c r="EZ76" s="283"/>
      <c r="FA76" s="283"/>
      <c r="FB76" s="283"/>
      <c r="FC76" s="283"/>
      <c r="FD76" s="283"/>
      <c r="FE76" s="283"/>
      <c r="FF76" s="283"/>
      <c r="FG76" s="284"/>
      <c r="FJ76" s="37"/>
      <c r="FK76" s="38"/>
      <c r="FL76" s="38"/>
      <c r="FM76" s="39"/>
      <c r="FN76" s="37"/>
      <c r="FO76" s="38"/>
      <c r="FP76" s="38"/>
      <c r="FQ76" s="39"/>
      <c r="FR76" s="37"/>
      <c r="FS76" s="38"/>
      <c r="FT76" s="38"/>
      <c r="FU76" s="39"/>
      <c r="FV76" s="37"/>
      <c r="FW76" s="38"/>
      <c r="FX76" s="38"/>
      <c r="FY76" s="39"/>
    </row>
    <row r="77" spans="3:181" s="22" customFormat="1" ht="11.1" customHeight="1" x14ac:dyDescent="0.2">
      <c r="C77" s="292"/>
      <c r="D77" s="293"/>
      <c r="E77" s="293"/>
      <c r="F77" s="293"/>
      <c r="G77" s="293"/>
      <c r="H77" s="293"/>
      <c r="I77" s="293"/>
      <c r="J77" s="293"/>
      <c r="K77" s="293"/>
      <c r="L77" s="293"/>
      <c r="M77" s="293"/>
      <c r="N77" s="293"/>
      <c r="O77" s="293"/>
      <c r="P77" s="293"/>
      <c r="Q77" s="293"/>
      <c r="R77" s="293"/>
      <c r="S77" s="293"/>
      <c r="T77" s="293"/>
      <c r="U77" s="293"/>
      <c r="V77" s="293"/>
      <c r="W77" s="293"/>
      <c r="X77" s="293"/>
      <c r="Y77" s="293"/>
      <c r="Z77" s="293"/>
      <c r="AA77" s="293"/>
      <c r="AB77" s="293"/>
      <c r="AC77" s="293"/>
      <c r="AD77" s="293"/>
      <c r="AE77" s="293"/>
      <c r="AF77" s="293"/>
      <c r="AG77" s="293"/>
      <c r="AH77" s="293"/>
      <c r="AI77" s="293"/>
      <c r="AJ77" s="293"/>
      <c r="AK77" s="293"/>
      <c r="AL77" s="293"/>
      <c r="AM77" s="293"/>
      <c r="AN77" s="293"/>
      <c r="AO77" s="293"/>
      <c r="AP77" s="293"/>
      <c r="AQ77" s="293"/>
      <c r="AR77" s="293"/>
      <c r="AS77" s="293"/>
      <c r="AT77" s="293"/>
      <c r="AU77" s="293"/>
      <c r="AV77" s="293"/>
      <c r="AW77" s="293"/>
      <c r="AX77" s="293"/>
      <c r="AY77" s="293"/>
      <c r="AZ77" s="293"/>
      <c r="BA77" s="293"/>
      <c r="BB77" s="293"/>
      <c r="BC77" s="293"/>
      <c r="BD77" s="293"/>
      <c r="BE77" s="293"/>
      <c r="BF77" s="293"/>
      <c r="BG77" s="293"/>
      <c r="BH77" s="293"/>
      <c r="BI77" s="293"/>
      <c r="BJ77" s="293"/>
      <c r="BK77" s="293"/>
      <c r="BL77" s="293"/>
      <c r="BM77" s="293"/>
      <c r="BN77" s="293"/>
      <c r="BO77" s="293"/>
      <c r="BP77" s="293"/>
      <c r="BQ77" s="293"/>
      <c r="BR77" s="293"/>
      <c r="BS77" s="293"/>
      <c r="BT77" s="293"/>
      <c r="BU77" s="293"/>
      <c r="BV77" s="293"/>
      <c r="BW77" s="293"/>
      <c r="BX77" s="293"/>
      <c r="BY77" s="293"/>
      <c r="BZ77" s="288"/>
      <c r="CA77" s="289"/>
      <c r="CB77" s="289"/>
      <c r="CC77" s="289"/>
      <c r="CD77" s="289"/>
      <c r="CE77" s="289"/>
      <c r="CF77" s="289"/>
      <c r="CG77" s="290"/>
      <c r="CH77" s="291"/>
      <c r="CI77" s="289"/>
      <c r="CJ77" s="289"/>
      <c r="CK77" s="289"/>
      <c r="CL77" s="289"/>
      <c r="CM77" s="289"/>
      <c r="CN77" s="289"/>
      <c r="CO77" s="289"/>
      <c r="CP77" s="289"/>
      <c r="CQ77" s="289"/>
      <c r="CR77" s="289"/>
      <c r="CS77" s="289"/>
      <c r="CT77" s="290"/>
      <c r="CU77" s="291"/>
      <c r="CV77" s="289"/>
      <c r="CW77" s="289"/>
      <c r="CX77" s="289"/>
      <c r="CY77" s="289"/>
      <c r="CZ77" s="289"/>
      <c r="DA77" s="289"/>
      <c r="DB77" s="289"/>
      <c r="DC77" s="289"/>
      <c r="DD77" s="289"/>
      <c r="DE77" s="289"/>
      <c r="DF77" s="289"/>
      <c r="DG77" s="290"/>
      <c r="DH77" s="282"/>
      <c r="DI77" s="283"/>
      <c r="DJ77" s="283"/>
      <c r="DK77" s="283"/>
      <c r="DL77" s="283"/>
      <c r="DM77" s="283"/>
      <c r="DN77" s="283"/>
      <c r="DO77" s="283"/>
      <c r="DP77" s="283"/>
      <c r="DQ77" s="283"/>
      <c r="DR77" s="283"/>
      <c r="DS77" s="283"/>
      <c r="DT77" s="284"/>
      <c r="DU77" s="282"/>
      <c r="DV77" s="283"/>
      <c r="DW77" s="283"/>
      <c r="DX77" s="283"/>
      <c r="DY77" s="283"/>
      <c r="DZ77" s="283"/>
      <c r="EA77" s="283"/>
      <c r="EB77" s="283"/>
      <c r="EC77" s="283"/>
      <c r="ED77" s="283"/>
      <c r="EE77" s="283"/>
      <c r="EF77" s="283"/>
      <c r="EG77" s="284"/>
      <c r="EH77" s="282"/>
      <c r="EI77" s="283"/>
      <c r="EJ77" s="283"/>
      <c r="EK77" s="283"/>
      <c r="EL77" s="283"/>
      <c r="EM77" s="283"/>
      <c r="EN77" s="283"/>
      <c r="EO77" s="283"/>
      <c r="EP77" s="283"/>
      <c r="EQ77" s="283"/>
      <c r="ER77" s="283"/>
      <c r="ES77" s="283"/>
      <c r="ET77" s="284"/>
      <c r="EU77" s="282"/>
      <c r="EV77" s="283"/>
      <c r="EW77" s="283"/>
      <c r="EX77" s="283"/>
      <c r="EY77" s="283"/>
      <c r="EZ77" s="283"/>
      <c r="FA77" s="283"/>
      <c r="FB77" s="283"/>
      <c r="FC77" s="283"/>
      <c r="FD77" s="283"/>
      <c r="FE77" s="283"/>
      <c r="FF77" s="283"/>
      <c r="FG77" s="284"/>
      <c r="FJ77" s="37"/>
      <c r="FK77" s="38"/>
      <c r="FL77" s="38"/>
      <c r="FM77" s="39"/>
      <c r="FN77" s="37"/>
      <c r="FO77" s="38"/>
      <c r="FP77" s="38"/>
      <c r="FQ77" s="39"/>
      <c r="FR77" s="37"/>
      <c r="FS77" s="38"/>
      <c r="FT77" s="38"/>
      <c r="FU77" s="39"/>
      <c r="FV77" s="37"/>
      <c r="FW77" s="38"/>
      <c r="FX77" s="38"/>
      <c r="FY77" s="39"/>
    </row>
    <row r="78" spans="3:181" s="22" customFormat="1" ht="21.75" customHeight="1" x14ac:dyDescent="0.2">
      <c r="C78" s="294" t="s">
        <v>81</v>
      </c>
      <c r="D78" s="295"/>
      <c r="E78" s="295"/>
      <c r="F78" s="295"/>
      <c r="G78" s="295"/>
      <c r="H78" s="295"/>
      <c r="I78" s="295"/>
      <c r="J78" s="295"/>
      <c r="K78" s="295"/>
      <c r="L78" s="295"/>
      <c r="M78" s="295"/>
      <c r="N78" s="295"/>
      <c r="O78" s="295"/>
      <c r="P78" s="295"/>
      <c r="Q78" s="295"/>
      <c r="R78" s="295"/>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295"/>
      <c r="BP78" s="295"/>
      <c r="BQ78" s="295"/>
      <c r="BR78" s="295"/>
      <c r="BS78" s="295"/>
      <c r="BT78" s="295"/>
      <c r="BU78" s="295"/>
      <c r="BV78" s="295"/>
      <c r="BW78" s="295"/>
      <c r="BX78" s="295"/>
      <c r="BY78" s="295"/>
      <c r="BZ78" s="288" t="s">
        <v>82</v>
      </c>
      <c r="CA78" s="289"/>
      <c r="CB78" s="289"/>
      <c r="CC78" s="289"/>
      <c r="CD78" s="289"/>
      <c r="CE78" s="289"/>
      <c r="CF78" s="289"/>
      <c r="CG78" s="290"/>
      <c r="CH78" s="291" t="s">
        <v>83</v>
      </c>
      <c r="CI78" s="289"/>
      <c r="CJ78" s="289"/>
      <c r="CK78" s="289"/>
      <c r="CL78" s="289"/>
      <c r="CM78" s="289"/>
      <c r="CN78" s="289"/>
      <c r="CO78" s="289"/>
      <c r="CP78" s="289"/>
      <c r="CQ78" s="289"/>
      <c r="CR78" s="289"/>
      <c r="CS78" s="289"/>
      <c r="CT78" s="290"/>
      <c r="CU78" s="291"/>
      <c r="CV78" s="289"/>
      <c r="CW78" s="289"/>
      <c r="CX78" s="289"/>
      <c r="CY78" s="289"/>
      <c r="CZ78" s="289"/>
      <c r="DA78" s="289"/>
      <c r="DB78" s="289"/>
      <c r="DC78" s="289"/>
      <c r="DD78" s="289"/>
      <c r="DE78" s="289"/>
      <c r="DF78" s="289"/>
      <c r="DG78" s="290"/>
      <c r="DH78" s="282">
        <f>FV78</f>
        <v>0</v>
      </c>
      <c r="DI78" s="283"/>
      <c r="DJ78" s="283"/>
      <c r="DK78" s="283"/>
      <c r="DL78" s="283"/>
      <c r="DM78" s="283"/>
      <c r="DN78" s="283"/>
      <c r="DO78" s="283"/>
      <c r="DP78" s="283"/>
      <c r="DQ78" s="283"/>
      <c r="DR78" s="283"/>
      <c r="DS78" s="283"/>
      <c r="DT78" s="284"/>
      <c r="DU78" s="282"/>
      <c r="DV78" s="283"/>
      <c r="DW78" s="283"/>
      <c r="DX78" s="283"/>
      <c r="DY78" s="283"/>
      <c r="DZ78" s="283"/>
      <c r="EA78" s="283"/>
      <c r="EB78" s="283"/>
      <c r="EC78" s="283"/>
      <c r="ED78" s="283"/>
      <c r="EE78" s="283"/>
      <c r="EF78" s="283"/>
      <c r="EG78" s="284"/>
      <c r="EH78" s="282"/>
      <c r="EI78" s="283"/>
      <c r="EJ78" s="283"/>
      <c r="EK78" s="283"/>
      <c r="EL78" s="283"/>
      <c r="EM78" s="283"/>
      <c r="EN78" s="283"/>
      <c r="EO78" s="283"/>
      <c r="EP78" s="283"/>
      <c r="EQ78" s="283"/>
      <c r="ER78" s="283"/>
      <c r="ES78" s="283"/>
      <c r="ET78" s="284"/>
      <c r="EU78" s="282" t="s">
        <v>33</v>
      </c>
      <c r="EV78" s="283"/>
      <c r="EW78" s="283"/>
      <c r="EX78" s="283"/>
      <c r="EY78" s="283"/>
      <c r="EZ78" s="283"/>
      <c r="FA78" s="283"/>
      <c r="FB78" s="283"/>
      <c r="FC78" s="283"/>
      <c r="FD78" s="283"/>
      <c r="FE78" s="283"/>
      <c r="FF78" s="283"/>
      <c r="FG78" s="284"/>
      <c r="FJ78" s="37"/>
      <c r="FK78" s="38"/>
      <c r="FL78" s="38"/>
      <c r="FM78" s="39"/>
      <c r="FN78" s="37"/>
      <c r="FO78" s="38"/>
      <c r="FP78" s="38"/>
      <c r="FQ78" s="39"/>
      <c r="FR78" s="37"/>
      <c r="FS78" s="38"/>
      <c r="FT78" s="38"/>
      <c r="FU78" s="39"/>
      <c r="FV78" s="37"/>
      <c r="FW78" s="38"/>
      <c r="FX78" s="38"/>
      <c r="FY78" s="39"/>
    </row>
    <row r="79" spans="3:181" s="22" customFormat="1" ht="33.75" customHeight="1" x14ac:dyDescent="0.2">
      <c r="C79" s="294" t="s">
        <v>84</v>
      </c>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295"/>
      <c r="BH79" s="295"/>
      <c r="BI79" s="295"/>
      <c r="BJ79" s="295"/>
      <c r="BK79" s="295"/>
      <c r="BL79" s="295"/>
      <c r="BM79" s="295"/>
      <c r="BN79" s="295"/>
      <c r="BO79" s="295"/>
      <c r="BP79" s="295"/>
      <c r="BQ79" s="295"/>
      <c r="BR79" s="295"/>
      <c r="BS79" s="295"/>
      <c r="BT79" s="295"/>
      <c r="BU79" s="295"/>
      <c r="BV79" s="295"/>
      <c r="BW79" s="295"/>
      <c r="BX79" s="295"/>
      <c r="BY79" s="295"/>
      <c r="BZ79" s="288" t="s">
        <v>85</v>
      </c>
      <c r="CA79" s="289"/>
      <c r="CB79" s="289"/>
      <c r="CC79" s="289"/>
      <c r="CD79" s="289"/>
      <c r="CE79" s="289"/>
      <c r="CF79" s="289"/>
      <c r="CG79" s="290"/>
      <c r="CH79" s="291" t="s">
        <v>86</v>
      </c>
      <c r="CI79" s="289"/>
      <c r="CJ79" s="289"/>
      <c r="CK79" s="289"/>
      <c r="CL79" s="289"/>
      <c r="CM79" s="289"/>
      <c r="CN79" s="289"/>
      <c r="CO79" s="289"/>
      <c r="CP79" s="289"/>
      <c r="CQ79" s="289"/>
      <c r="CR79" s="289"/>
      <c r="CS79" s="289"/>
      <c r="CT79" s="290"/>
      <c r="CU79" s="291"/>
      <c r="CV79" s="289"/>
      <c r="CW79" s="289"/>
      <c r="CX79" s="289"/>
      <c r="CY79" s="289"/>
      <c r="CZ79" s="289"/>
      <c r="DA79" s="289"/>
      <c r="DB79" s="289"/>
      <c r="DC79" s="289"/>
      <c r="DD79" s="289"/>
      <c r="DE79" s="289"/>
      <c r="DF79" s="289"/>
      <c r="DG79" s="290"/>
      <c r="DH79" s="282"/>
      <c r="DI79" s="283"/>
      <c r="DJ79" s="283"/>
      <c r="DK79" s="283"/>
      <c r="DL79" s="283"/>
      <c r="DM79" s="283"/>
      <c r="DN79" s="283"/>
      <c r="DO79" s="283"/>
      <c r="DP79" s="283"/>
      <c r="DQ79" s="283"/>
      <c r="DR79" s="283"/>
      <c r="DS79" s="283"/>
      <c r="DT79" s="284"/>
      <c r="DU79" s="282"/>
      <c r="DV79" s="283"/>
      <c r="DW79" s="283"/>
      <c r="DX79" s="283"/>
      <c r="DY79" s="283"/>
      <c r="DZ79" s="283"/>
      <c r="EA79" s="283"/>
      <c r="EB79" s="283"/>
      <c r="EC79" s="283"/>
      <c r="ED79" s="283"/>
      <c r="EE79" s="283"/>
      <c r="EF79" s="283"/>
      <c r="EG79" s="284"/>
      <c r="EH79" s="282"/>
      <c r="EI79" s="283"/>
      <c r="EJ79" s="283"/>
      <c r="EK79" s="283"/>
      <c r="EL79" s="283"/>
      <c r="EM79" s="283"/>
      <c r="EN79" s="283"/>
      <c r="EO79" s="283"/>
      <c r="EP79" s="283"/>
      <c r="EQ79" s="283"/>
      <c r="ER79" s="283"/>
      <c r="ES79" s="283"/>
      <c r="ET79" s="284"/>
      <c r="EU79" s="282" t="s">
        <v>33</v>
      </c>
      <c r="EV79" s="283"/>
      <c r="EW79" s="283"/>
      <c r="EX79" s="283"/>
      <c r="EY79" s="283"/>
      <c r="EZ79" s="283"/>
      <c r="FA79" s="283"/>
      <c r="FB79" s="283"/>
      <c r="FC79" s="283"/>
      <c r="FD79" s="283"/>
      <c r="FE79" s="283"/>
      <c r="FF79" s="283"/>
      <c r="FG79" s="284"/>
      <c r="FJ79" s="37"/>
      <c r="FK79" s="38"/>
      <c r="FL79" s="38"/>
      <c r="FM79" s="39"/>
      <c r="FN79" s="37"/>
      <c r="FO79" s="38"/>
      <c r="FP79" s="38"/>
      <c r="FQ79" s="39"/>
      <c r="FR79" s="37"/>
      <c r="FS79" s="38"/>
      <c r="FT79" s="38"/>
      <c r="FU79" s="39"/>
      <c r="FV79" s="37"/>
      <c r="FW79" s="38"/>
      <c r="FX79" s="38"/>
      <c r="FY79" s="39"/>
    </row>
    <row r="80" spans="3:181" s="22" customFormat="1" ht="11.1" customHeight="1" x14ac:dyDescent="0.2">
      <c r="C80" s="294" t="s">
        <v>323</v>
      </c>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295"/>
      <c r="BH80" s="295"/>
      <c r="BI80" s="295"/>
      <c r="BJ80" s="295"/>
      <c r="BK80" s="295"/>
      <c r="BL80" s="295"/>
      <c r="BM80" s="295"/>
      <c r="BN80" s="295"/>
      <c r="BO80" s="295"/>
      <c r="BP80" s="295"/>
      <c r="BQ80" s="295"/>
      <c r="BR80" s="295"/>
      <c r="BS80" s="295"/>
      <c r="BT80" s="295"/>
      <c r="BU80" s="295"/>
      <c r="BV80" s="295"/>
      <c r="BW80" s="295"/>
      <c r="BX80" s="295"/>
      <c r="BY80" s="295"/>
      <c r="BZ80" s="288" t="s">
        <v>234</v>
      </c>
      <c r="CA80" s="289"/>
      <c r="CB80" s="289"/>
      <c r="CC80" s="289"/>
      <c r="CD80" s="289"/>
      <c r="CE80" s="289"/>
      <c r="CF80" s="289"/>
      <c r="CG80" s="290"/>
      <c r="CH80" s="291" t="s">
        <v>235</v>
      </c>
      <c r="CI80" s="289"/>
      <c r="CJ80" s="289"/>
      <c r="CK80" s="289"/>
      <c r="CL80" s="289"/>
      <c r="CM80" s="289"/>
      <c r="CN80" s="289"/>
      <c r="CO80" s="289"/>
      <c r="CP80" s="289"/>
      <c r="CQ80" s="289"/>
      <c r="CR80" s="289"/>
      <c r="CS80" s="289"/>
      <c r="CT80" s="290"/>
      <c r="CU80" s="291"/>
      <c r="CV80" s="289"/>
      <c r="CW80" s="289"/>
      <c r="CX80" s="289"/>
      <c r="CY80" s="289"/>
      <c r="CZ80" s="289"/>
      <c r="DA80" s="289"/>
      <c r="DB80" s="289"/>
      <c r="DC80" s="289"/>
      <c r="DD80" s="289"/>
      <c r="DE80" s="289"/>
      <c r="DF80" s="289"/>
      <c r="DG80" s="290"/>
      <c r="DH80" s="282">
        <f>FV80</f>
        <v>0</v>
      </c>
      <c r="DI80" s="283"/>
      <c r="DJ80" s="283"/>
      <c r="DK80" s="283"/>
      <c r="DL80" s="283"/>
      <c r="DM80" s="283"/>
      <c r="DN80" s="283"/>
      <c r="DO80" s="283"/>
      <c r="DP80" s="283"/>
      <c r="DQ80" s="283"/>
      <c r="DR80" s="283"/>
      <c r="DS80" s="283"/>
      <c r="DT80" s="284"/>
      <c r="DU80" s="282"/>
      <c r="DV80" s="283"/>
      <c r="DW80" s="283"/>
      <c r="DX80" s="283"/>
      <c r="DY80" s="283"/>
      <c r="DZ80" s="283"/>
      <c r="EA80" s="283"/>
      <c r="EB80" s="283"/>
      <c r="EC80" s="283"/>
      <c r="ED80" s="283"/>
      <c r="EE80" s="283"/>
      <c r="EF80" s="283"/>
      <c r="EG80" s="284"/>
      <c r="EH80" s="282"/>
      <c r="EI80" s="283"/>
      <c r="EJ80" s="283"/>
      <c r="EK80" s="283"/>
      <c r="EL80" s="283"/>
      <c r="EM80" s="283"/>
      <c r="EN80" s="283"/>
      <c r="EO80" s="283"/>
      <c r="EP80" s="283"/>
      <c r="EQ80" s="283"/>
      <c r="ER80" s="283"/>
      <c r="ES80" s="283"/>
      <c r="ET80" s="284"/>
      <c r="EU80" s="282" t="s">
        <v>33</v>
      </c>
      <c r="EV80" s="283"/>
      <c r="EW80" s="283"/>
      <c r="EX80" s="283"/>
      <c r="EY80" s="283"/>
      <c r="EZ80" s="283"/>
      <c r="FA80" s="283"/>
      <c r="FB80" s="283"/>
      <c r="FC80" s="283"/>
      <c r="FD80" s="283"/>
      <c r="FE80" s="283"/>
      <c r="FF80" s="283"/>
      <c r="FG80" s="284"/>
      <c r="FJ80" s="37"/>
      <c r="FK80" s="38"/>
      <c r="FL80" s="38"/>
      <c r="FM80" s="39"/>
      <c r="FN80" s="37"/>
      <c r="FO80" s="38"/>
      <c r="FP80" s="38"/>
      <c r="FQ80" s="39"/>
      <c r="FR80" s="37"/>
      <c r="FS80" s="38"/>
      <c r="FT80" s="38"/>
      <c r="FU80" s="39"/>
      <c r="FV80" s="37"/>
      <c r="FW80" s="38"/>
      <c r="FX80" s="38"/>
      <c r="FY80" s="39"/>
    </row>
    <row r="81" spans="3:181" s="22" customFormat="1" ht="11.1" customHeight="1" x14ac:dyDescent="0.2">
      <c r="C81" s="466" t="s">
        <v>87</v>
      </c>
      <c r="D81" s="467"/>
      <c r="E81" s="467"/>
      <c r="F81" s="467"/>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7"/>
      <c r="AY81" s="467"/>
      <c r="AZ81" s="467"/>
      <c r="BA81" s="467"/>
      <c r="BB81" s="467"/>
      <c r="BC81" s="467"/>
      <c r="BD81" s="467"/>
      <c r="BE81" s="467"/>
      <c r="BF81" s="467"/>
      <c r="BG81" s="467"/>
      <c r="BH81" s="467"/>
      <c r="BI81" s="467"/>
      <c r="BJ81" s="467"/>
      <c r="BK81" s="467"/>
      <c r="BL81" s="467"/>
      <c r="BM81" s="467"/>
      <c r="BN81" s="467"/>
      <c r="BO81" s="467"/>
      <c r="BP81" s="467"/>
      <c r="BQ81" s="467"/>
      <c r="BR81" s="467"/>
      <c r="BS81" s="467"/>
      <c r="BT81" s="467"/>
      <c r="BU81" s="467"/>
      <c r="BV81" s="467"/>
      <c r="BW81" s="467"/>
      <c r="BX81" s="467"/>
      <c r="BY81" s="467"/>
      <c r="BZ81" s="288" t="s">
        <v>88</v>
      </c>
      <c r="CA81" s="289"/>
      <c r="CB81" s="289"/>
      <c r="CC81" s="289"/>
      <c r="CD81" s="289"/>
      <c r="CE81" s="289"/>
      <c r="CF81" s="289"/>
      <c r="CG81" s="290"/>
      <c r="CH81" s="291" t="s">
        <v>89</v>
      </c>
      <c r="CI81" s="289"/>
      <c r="CJ81" s="289"/>
      <c r="CK81" s="289"/>
      <c r="CL81" s="289"/>
      <c r="CM81" s="289"/>
      <c r="CN81" s="289"/>
      <c r="CO81" s="289"/>
      <c r="CP81" s="289"/>
      <c r="CQ81" s="289"/>
      <c r="CR81" s="289"/>
      <c r="CS81" s="289"/>
      <c r="CT81" s="290"/>
      <c r="CU81" s="291"/>
      <c r="CV81" s="289"/>
      <c r="CW81" s="289"/>
      <c r="CX81" s="289"/>
      <c r="CY81" s="289"/>
      <c r="CZ81" s="289"/>
      <c r="DA81" s="289"/>
      <c r="DB81" s="289"/>
      <c r="DC81" s="289"/>
      <c r="DD81" s="289"/>
      <c r="DE81" s="289"/>
      <c r="DF81" s="289"/>
      <c r="DG81" s="290"/>
      <c r="DH81" s="511">
        <f>DH82+DH83+DH84</f>
        <v>2167780.41</v>
      </c>
      <c r="DI81" s="512"/>
      <c r="DJ81" s="512"/>
      <c r="DK81" s="512"/>
      <c r="DL81" s="512"/>
      <c r="DM81" s="512"/>
      <c r="DN81" s="512"/>
      <c r="DO81" s="512"/>
      <c r="DP81" s="512"/>
      <c r="DQ81" s="512"/>
      <c r="DR81" s="512"/>
      <c r="DS81" s="512"/>
      <c r="DT81" s="513"/>
      <c r="DU81" s="511">
        <f t="shared" ref="DU81" si="26">DU82+DU83+DU84</f>
        <v>1977364</v>
      </c>
      <c r="DV81" s="512"/>
      <c r="DW81" s="512"/>
      <c r="DX81" s="512"/>
      <c r="DY81" s="512"/>
      <c r="DZ81" s="512"/>
      <c r="EA81" s="512"/>
      <c r="EB81" s="512"/>
      <c r="EC81" s="512"/>
      <c r="ED81" s="512"/>
      <c r="EE81" s="512"/>
      <c r="EF81" s="512"/>
      <c r="EG81" s="513"/>
      <c r="EH81" s="511">
        <f t="shared" ref="EH81" si="27">EH82+EH83+EH84</f>
        <v>1977364</v>
      </c>
      <c r="EI81" s="512"/>
      <c r="EJ81" s="512"/>
      <c r="EK81" s="512"/>
      <c r="EL81" s="512"/>
      <c r="EM81" s="512"/>
      <c r="EN81" s="512"/>
      <c r="EO81" s="512"/>
      <c r="EP81" s="512"/>
      <c r="EQ81" s="512"/>
      <c r="ER81" s="512"/>
      <c r="ES81" s="512"/>
      <c r="ET81" s="513"/>
      <c r="EU81" s="282" t="s">
        <v>33</v>
      </c>
      <c r="EV81" s="283"/>
      <c r="EW81" s="283"/>
      <c r="EX81" s="283"/>
      <c r="EY81" s="283"/>
      <c r="EZ81" s="283"/>
      <c r="FA81" s="283"/>
      <c r="FB81" s="283"/>
      <c r="FC81" s="283"/>
      <c r="FD81" s="283"/>
      <c r="FE81" s="283"/>
      <c r="FF81" s="283"/>
      <c r="FG81" s="284"/>
      <c r="FJ81" s="37"/>
      <c r="FK81" s="38"/>
      <c r="FL81" s="38"/>
      <c r="FM81" s="39"/>
      <c r="FN81" s="37"/>
      <c r="FO81" s="38"/>
      <c r="FP81" s="38"/>
      <c r="FQ81" s="39"/>
      <c r="FR81" s="37"/>
      <c r="FS81" s="38"/>
      <c r="FT81" s="38"/>
      <c r="FU81" s="39"/>
      <c r="FV81" s="37"/>
      <c r="FW81" s="38"/>
      <c r="FX81" s="38"/>
      <c r="FY81" s="39"/>
    </row>
    <row r="82" spans="3:181" s="22" customFormat="1" ht="21.75" customHeight="1" x14ac:dyDescent="0.2">
      <c r="C82" s="294" t="s">
        <v>90</v>
      </c>
      <c r="D82" s="295"/>
      <c r="E82" s="295"/>
      <c r="F82" s="295"/>
      <c r="G82" s="295"/>
      <c r="H82" s="295"/>
      <c r="I82" s="295"/>
      <c r="J82" s="295"/>
      <c r="K82" s="295"/>
      <c r="L82" s="295"/>
      <c r="M82" s="295"/>
      <c r="N82" s="295"/>
      <c r="O82" s="295"/>
      <c r="P82" s="295"/>
      <c r="Q82" s="295"/>
      <c r="R82" s="295"/>
      <c r="S82" s="295"/>
      <c r="T82" s="295"/>
      <c r="U82" s="295"/>
      <c r="V82" s="295"/>
      <c r="W82" s="295"/>
      <c r="X82" s="295"/>
      <c r="Y82" s="295"/>
      <c r="Z82" s="295"/>
      <c r="AA82" s="295"/>
      <c r="AB82" s="295"/>
      <c r="AC82" s="295"/>
      <c r="AD82" s="295"/>
      <c r="AE82" s="295"/>
      <c r="AF82" s="295"/>
      <c r="AG82" s="295"/>
      <c r="AH82" s="295"/>
      <c r="AI82" s="295"/>
      <c r="AJ82" s="295"/>
      <c r="AK82" s="295"/>
      <c r="AL82" s="295"/>
      <c r="AM82" s="295"/>
      <c r="AN82" s="295"/>
      <c r="AO82" s="295"/>
      <c r="AP82" s="295"/>
      <c r="AQ82" s="295"/>
      <c r="AR82" s="295"/>
      <c r="AS82" s="295"/>
      <c r="AT82" s="295"/>
      <c r="AU82" s="295"/>
      <c r="AV82" s="295"/>
      <c r="AW82" s="295"/>
      <c r="AX82" s="295"/>
      <c r="AY82" s="295"/>
      <c r="AZ82" s="295"/>
      <c r="BA82" s="295"/>
      <c r="BB82" s="295"/>
      <c r="BC82" s="295"/>
      <c r="BD82" s="295"/>
      <c r="BE82" s="295"/>
      <c r="BF82" s="295"/>
      <c r="BG82" s="295"/>
      <c r="BH82" s="295"/>
      <c r="BI82" s="295"/>
      <c r="BJ82" s="295"/>
      <c r="BK82" s="295"/>
      <c r="BL82" s="295"/>
      <c r="BM82" s="295"/>
      <c r="BN82" s="295"/>
      <c r="BO82" s="295"/>
      <c r="BP82" s="295"/>
      <c r="BQ82" s="295"/>
      <c r="BR82" s="295"/>
      <c r="BS82" s="295"/>
      <c r="BT82" s="295"/>
      <c r="BU82" s="295"/>
      <c r="BV82" s="295"/>
      <c r="BW82" s="295"/>
      <c r="BX82" s="295"/>
      <c r="BY82" s="295"/>
      <c r="BZ82" s="288" t="s">
        <v>91</v>
      </c>
      <c r="CA82" s="289"/>
      <c r="CB82" s="289"/>
      <c r="CC82" s="289"/>
      <c r="CD82" s="289"/>
      <c r="CE82" s="289"/>
      <c r="CF82" s="289"/>
      <c r="CG82" s="290"/>
      <c r="CH82" s="291" t="s">
        <v>92</v>
      </c>
      <c r="CI82" s="289"/>
      <c r="CJ82" s="289"/>
      <c r="CK82" s="289"/>
      <c r="CL82" s="289"/>
      <c r="CM82" s="289"/>
      <c r="CN82" s="289"/>
      <c r="CO82" s="289"/>
      <c r="CP82" s="289"/>
      <c r="CQ82" s="289"/>
      <c r="CR82" s="289"/>
      <c r="CS82" s="289"/>
      <c r="CT82" s="290"/>
      <c r="CU82" s="291"/>
      <c r="CV82" s="289"/>
      <c r="CW82" s="289"/>
      <c r="CX82" s="289"/>
      <c r="CY82" s="289"/>
      <c r="CZ82" s="289"/>
      <c r="DA82" s="289"/>
      <c r="DB82" s="289"/>
      <c r="DC82" s="289"/>
      <c r="DD82" s="289"/>
      <c r="DE82" s="289"/>
      <c r="DF82" s="289"/>
      <c r="DG82" s="290"/>
      <c r="DH82" s="514">
        <f>FJ82+FK82+FL82+FM82+FV82+FW82+FX82+FY82</f>
        <v>2111307</v>
      </c>
      <c r="DI82" s="515"/>
      <c r="DJ82" s="515"/>
      <c r="DK82" s="515"/>
      <c r="DL82" s="515"/>
      <c r="DM82" s="515"/>
      <c r="DN82" s="515"/>
      <c r="DO82" s="515"/>
      <c r="DP82" s="515"/>
      <c r="DQ82" s="515"/>
      <c r="DR82" s="515"/>
      <c r="DS82" s="515"/>
      <c r="DT82" s="516"/>
      <c r="DU82" s="282">
        <f>FN82+FO82+FP82+FQ82</f>
        <v>1977364</v>
      </c>
      <c r="DV82" s="283"/>
      <c r="DW82" s="283"/>
      <c r="DX82" s="283"/>
      <c r="DY82" s="283"/>
      <c r="DZ82" s="283"/>
      <c r="EA82" s="283"/>
      <c r="EB82" s="283"/>
      <c r="EC82" s="283"/>
      <c r="ED82" s="283"/>
      <c r="EE82" s="283"/>
      <c r="EF82" s="283"/>
      <c r="EG82" s="284"/>
      <c r="EH82" s="282">
        <f>FR82+FS82+FT82+FU82</f>
        <v>1977364</v>
      </c>
      <c r="EI82" s="283"/>
      <c r="EJ82" s="283"/>
      <c r="EK82" s="283"/>
      <c r="EL82" s="283"/>
      <c r="EM82" s="283"/>
      <c r="EN82" s="283"/>
      <c r="EO82" s="283"/>
      <c r="EP82" s="283"/>
      <c r="EQ82" s="283"/>
      <c r="ER82" s="283"/>
      <c r="ES82" s="283"/>
      <c r="ET82" s="284"/>
      <c r="EU82" s="282" t="s">
        <v>33</v>
      </c>
      <c r="EV82" s="283"/>
      <c r="EW82" s="283"/>
      <c r="EX82" s="283"/>
      <c r="EY82" s="283"/>
      <c r="EZ82" s="283"/>
      <c r="FA82" s="283"/>
      <c r="FB82" s="283"/>
      <c r="FC82" s="283"/>
      <c r="FD82" s="283"/>
      <c r="FE82" s="283"/>
      <c r="FF82" s="283"/>
      <c r="FG82" s="284"/>
      <c r="FJ82" s="55">
        <v>1977364</v>
      </c>
      <c r="FK82" s="38"/>
      <c r="FL82" s="38"/>
      <c r="FM82" s="39"/>
      <c r="FN82" s="37">
        <v>1977364</v>
      </c>
      <c r="FO82" s="38"/>
      <c r="FP82" s="38"/>
      <c r="FQ82" s="39"/>
      <c r="FR82" s="37">
        <v>1977364</v>
      </c>
      <c r="FS82" s="38"/>
      <c r="FT82" s="38"/>
      <c r="FU82" s="39"/>
      <c r="FV82" s="38">
        <v>133943</v>
      </c>
      <c r="FW82" s="38"/>
      <c r="FX82" s="38"/>
      <c r="FY82" s="39"/>
    </row>
    <row r="83" spans="3:181" s="22" customFormat="1" ht="21.75" customHeight="1" x14ac:dyDescent="0.2">
      <c r="C83" s="294" t="s">
        <v>93</v>
      </c>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295"/>
      <c r="AL83" s="295"/>
      <c r="AM83" s="295"/>
      <c r="AN83" s="295"/>
      <c r="AO83" s="295"/>
      <c r="AP83" s="295"/>
      <c r="AQ83" s="295"/>
      <c r="AR83" s="295"/>
      <c r="AS83" s="295"/>
      <c r="AT83" s="295"/>
      <c r="AU83" s="295"/>
      <c r="AV83" s="295"/>
      <c r="AW83" s="295"/>
      <c r="AX83" s="295"/>
      <c r="AY83" s="295"/>
      <c r="AZ83" s="295"/>
      <c r="BA83" s="295"/>
      <c r="BB83" s="295"/>
      <c r="BC83" s="295"/>
      <c r="BD83" s="295"/>
      <c r="BE83" s="295"/>
      <c r="BF83" s="295"/>
      <c r="BG83" s="295"/>
      <c r="BH83" s="295"/>
      <c r="BI83" s="295"/>
      <c r="BJ83" s="295"/>
      <c r="BK83" s="295"/>
      <c r="BL83" s="295"/>
      <c r="BM83" s="295"/>
      <c r="BN83" s="295"/>
      <c r="BO83" s="295"/>
      <c r="BP83" s="295"/>
      <c r="BQ83" s="295"/>
      <c r="BR83" s="295"/>
      <c r="BS83" s="295"/>
      <c r="BT83" s="295"/>
      <c r="BU83" s="295"/>
      <c r="BV83" s="295"/>
      <c r="BW83" s="295"/>
      <c r="BX83" s="295"/>
      <c r="BY83" s="295"/>
      <c r="BZ83" s="288" t="s">
        <v>94</v>
      </c>
      <c r="CA83" s="289"/>
      <c r="CB83" s="289"/>
      <c r="CC83" s="289"/>
      <c r="CD83" s="289"/>
      <c r="CE83" s="289"/>
      <c r="CF83" s="289"/>
      <c r="CG83" s="290"/>
      <c r="CH83" s="291" t="s">
        <v>95</v>
      </c>
      <c r="CI83" s="289"/>
      <c r="CJ83" s="289"/>
      <c r="CK83" s="289"/>
      <c r="CL83" s="289"/>
      <c r="CM83" s="289"/>
      <c r="CN83" s="289"/>
      <c r="CO83" s="289"/>
      <c r="CP83" s="289"/>
      <c r="CQ83" s="289"/>
      <c r="CR83" s="289"/>
      <c r="CS83" s="289"/>
      <c r="CT83" s="290"/>
      <c r="CU83" s="291"/>
      <c r="CV83" s="289"/>
      <c r="CW83" s="289"/>
      <c r="CX83" s="289"/>
      <c r="CY83" s="289"/>
      <c r="CZ83" s="289"/>
      <c r="DA83" s="289"/>
      <c r="DB83" s="289"/>
      <c r="DC83" s="289"/>
      <c r="DD83" s="289"/>
      <c r="DE83" s="289"/>
      <c r="DF83" s="289"/>
      <c r="DG83" s="290"/>
      <c r="DH83" s="282">
        <f>FJ83+FK83+FL83+FM83+FV83+FW83+FX83+FY83</f>
        <v>5142.18</v>
      </c>
      <c r="DI83" s="283"/>
      <c r="DJ83" s="283"/>
      <c r="DK83" s="283"/>
      <c r="DL83" s="283"/>
      <c r="DM83" s="283"/>
      <c r="DN83" s="283"/>
      <c r="DO83" s="283"/>
      <c r="DP83" s="283"/>
      <c r="DQ83" s="283"/>
      <c r="DR83" s="283"/>
      <c r="DS83" s="283"/>
      <c r="DT83" s="284"/>
      <c r="DU83" s="282">
        <f>FN83+FO83+FP83+FQ83</f>
        <v>0</v>
      </c>
      <c r="DV83" s="283"/>
      <c r="DW83" s="283"/>
      <c r="DX83" s="283"/>
      <c r="DY83" s="283"/>
      <c r="DZ83" s="283"/>
      <c r="EA83" s="283"/>
      <c r="EB83" s="283"/>
      <c r="EC83" s="283"/>
      <c r="ED83" s="283"/>
      <c r="EE83" s="283"/>
      <c r="EF83" s="283"/>
      <c r="EG83" s="284"/>
      <c r="EH83" s="282">
        <f>FR83+FS83+FT83+FU83</f>
        <v>0</v>
      </c>
      <c r="EI83" s="283"/>
      <c r="EJ83" s="283"/>
      <c r="EK83" s="283"/>
      <c r="EL83" s="283"/>
      <c r="EM83" s="283"/>
      <c r="EN83" s="283"/>
      <c r="EO83" s="283"/>
      <c r="EP83" s="283"/>
      <c r="EQ83" s="283"/>
      <c r="ER83" s="283"/>
      <c r="ES83" s="283"/>
      <c r="ET83" s="284"/>
      <c r="EU83" s="282" t="s">
        <v>33</v>
      </c>
      <c r="EV83" s="283"/>
      <c r="EW83" s="283"/>
      <c r="EX83" s="283"/>
      <c r="EY83" s="283"/>
      <c r="EZ83" s="283"/>
      <c r="FA83" s="283"/>
      <c r="FB83" s="283"/>
      <c r="FC83" s="283"/>
      <c r="FD83" s="283"/>
      <c r="FE83" s="283"/>
      <c r="FF83" s="283"/>
      <c r="FG83" s="284"/>
      <c r="FJ83" s="37"/>
      <c r="FK83" s="38"/>
      <c r="FL83" s="38"/>
      <c r="FM83" s="39"/>
      <c r="FN83" s="37"/>
      <c r="FO83" s="38"/>
      <c r="FP83" s="38"/>
      <c r="FQ83" s="39"/>
      <c r="FR83" s="37"/>
      <c r="FS83" s="38"/>
      <c r="FT83" s="38"/>
      <c r="FU83" s="39"/>
      <c r="FV83" s="37">
        <v>5142.18</v>
      </c>
      <c r="FW83" s="38"/>
      <c r="FX83" s="38"/>
      <c r="FY83" s="39"/>
    </row>
    <row r="84" spans="3:181" s="22" customFormat="1" ht="10.5" customHeight="1" x14ac:dyDescent="0.2">
      <c r="C84" s="294" t="s">
        <v>96</v>
      </c>
      <c r="D84" s="295"/>
      <c r="E84" s="295"/>
      <c r="F84" s="295"/>
      <c r="G84" s="295"/>
      <c r="H84" s="295"/>
      <c r="I84" s="295"/>
      <c r="J84" s="295"/>
      <c r="K84" s="295"/>
      <c r="L84" s="295"/>
      <c r="M84" s="295"/>
      <c r="N84" s="295"/>
      <c r="O84" s="295"/>
      <c r="P84" s="295"/>
      <c r="Q84" s="295"/>
      <c r="R84" s="295"/>
      <c r="S84" s="295"/>
      <c r="T84" s="295"/>
      <c r="U84" s="295"/>
      <c r="V84" s="295"/>
      <c r="W84" s="295"/>
      <c r="X84" s="295"/>
      <c r="Y84" s="295"/>
      <c r="Z84" s="295"/>
      <c r="AA84" s="295"/>
      <c r="AB84" s="295"/>
      <c r="AC84" s="295"/>
      <c r="AD84" s="295"/>
      <c r="AE84" s="295"/>
      <c r="AF84" s="295"/>
      <c r="AG84" s="295"/>
      <c r="AH84" s="295"/>
      <c r="AI84" s="295"/>
      <c r="AJ84" s="295"/>
      <c r="AK84" s="295"/>
      <c r="AL84" s="295"/>
      <c r="AM84" s="295"/>
      <c r="AN84" s="295"/>
      <c r="AO84" s="295"/>
      <c r="AP84" s="295"/>
      <c r="AQ84" s="295"/>
      <c r="AR84" s="295"/>
      <c r="AS84" s="295"/>
      <c r="AT84" s="295"/>
      <c r="AU84" s="295"/>
      <c r="AV84" s="295"/>
      <c r="AW84" s="295"/>
      <c r="AX84" s="295"/>
      <c r="AY84" s="295"/>
      <c r="AZ84" s="295"/>
      <c r="BA84" s="295"/>
      <c r="BB84" s="295"/>
      <c r="BC84" s="295"/>
      <c r="BD84" s="295"/>
      <c r="BE84" s="295"/>
      <c r="BF84" s="295"/>
      <c r="BG84" s="295"/>
      <c r="BH84" s="295"/>
      <c r="BI84" s="295"/>
      <c r="BJ84" s="295"/>
      <c r="BK84" s="295"/>
      <c r="BL84" s="295"/>
      <c r="BM84" s="295"/>
      <c r="BN84" s="295"/>
      <c r="BO84" s="295"/>
      <c r="BP84" s="295"/>
      <c r="BQ84" s="295"/>
      <c r="BR84" s="295"/>
      <c r="BS84" s="295"/>
      <c r="BT84" s="295"/>
      <c r="BU84" s="295"/>
      <c r="BV84" s="295"/>
      <c r="BW84" s="295"/>
      <c r="BX84" s="295"/>
      <c r="BY84" s="295"/>
      <c r="BZ84" s="288" t="s">
        <v>97</v>
      </c>
      <c r="CA84" s="289"/>
      <c r="CB84" s="289"/>
      <c r="CC84" s="289"/>
      <c r="CD84" s="289"/>
      <c r="CE84" s="289"/>
      <c r="CF84" s="289"/>
      <c r="CG84" s="290"/>
      <c r="CH84" s="291" t="s">
        <v>98</v>
      </c>
      <c r="CI84" s="289"/>
      <c r="CJ84" s="289"/>
      <c r="CK84" s="289"/>
      <c r="CL84" s="289"/>
      <c r="CM84" s="289"/>
      <c r="CN84" s="289"/>
      <c r="CO84" s="289"/>
      <c r="CP84" s="289"/>
      <c r="CQ84" s="289"/>
      <c r="CR84" s="289"/>
      <c r="CS84" s="289"/>
      <c r="CT84" s="290"/>
      <c r="CU84" s="291"/>
      <c r="CV84" s="289"/>
      <c r="CW84" s="289"/>
      <c r="CX84" s="289"/>
      <c r="CY84" s="289"/>
      <c r="CZ84" s="289"/>
      <c r="DA84" s="289"/>
      <c r="DB84" s="289"/>
      <c r="DC84" s="289"/>
      <c r="DD84" s="289"/>
      <c r="DE84" s="289"/>
      <c r="DF84" s="289"/>
      <c r="DG84" s="290"/>
      <c r="DH84" s="514">
        <f>FJ84+FK84+FL84+FM84+FV84+FW84+FX84+FY84</f>
        <v>51331.23</v>
      </c>
      <c r="DI84" s="515"/>
      <c r="DJ84" s="515"/>
      <c r="DK84" s="515"/>
      <c r="DL84" s="515"/>
      <c r="DM84" s="515"/>
      <c r="DN84" s="515"/>
      <c r="DO84" s="515"/>
      <c r="DP84" s="515"/>
      <c r="DQ84" s="515"/>
      <c r="DR84" s="515"/>
      <c r="DS84" s="515"/>
      <c r="DT84" s="516"/>
      <c r="DU84" s="282">
        <f>FN84+FO84+FP84+FQ84</f>
        <v>0</v>
      </c>
      <c r="DV84" s="283"/>
      <c r="DW84" s="283"/>
      <c r="DX84" s="283"/>
      <c r="DY84" s="283"/>
      <c r="DZ84" s="283"/>
      <c r="EA84" s="283"/>
      <c r="EB84" s="283"/>
      <c r="EC84" s="283"/>
      <c r="ED84" s="283"/>
      <c r="EE84" s="283"/>
      <c r="EF84" s="283"/>
      <c r="EG84" s="284"/>
      <c r="EH84" s="282">
        <f>FR84+FS84+FT84+FU84</f>
        <v>0</v>
      </c>
      <c r="EI84" s="283"/>
      <c r="EJ84" s="283"/>
      <c r="EK84" s="283"/>
      <c r="EL84" s="283"/>
      <c r="EM84" s="283"/>
      <c r="EN84" s="283"/>
      <c r="EO84" s="283"/>
      <c r="EP84" s="283"/>
      <c r="EQ84" s="283"/>
      <c r="ER84" s="283"/>
      <c r="ES84" s="283"/>
      <c r="ET84" s="284"/>
      <c r="EU84" s="282" t="s">
        <v>33</v>
      </c>
      <c r="EV84" s="283"/>
      <c r="EW84" s="283"/>
      <c r="EX84" s="283"/>
      <c r="EY84" s="283"/>
      <c r="EZ84" s="283"/>
      <c r="FA84" s="283"/>
      <c r="FB84" s="283"/>
      <c r="FC84" s="283"/>
      <c r="FD84" s="283"/>
      <c r="FE84" s="283"/>
      <c r="FF84" s="283"/>
      <c r="FG84" s="284"/>
      <c r="FJ84" s="37"/>
      <c r="FK84" s="38">
        <f>331.23-331.23</f>
        <v>0</v>
      </c>
      <c r="FL84" s="38"/>
      <c r="FM84" s="39">
        <f>50000+146.29+184.94</f>
        <v>50331.23</v>
      </c>
      <c r="FN84" s="37"/>
      <c r="FO84" s="38"/>
      <c r="FP84" s="38"/>
      <c r="FQ84" s="39"/>
      <c r="FR84" s="37"/>
      <c r="FS84" s="38"/>
      <c r="FT84" s="38"/>
      <c r="FU84" s="39"/>
      <c r="FV84" s="37"/>
      <c r="FW84" s="38"/>
      <c r="FX84" s="38"/>
      <c r="FY84" s="39">
        <v>1000</v>
      </c>
    </row>
    <row r="85" spans="3:181" s="22" customFormat="1" ht="11.1" customHeight="1" x14ac:dyDescent="0.2">
      <c r="C85" s="466" t="s">
        <v>236</v>
      </c>
      <c r="D85" s="467"/>
      <c r="E85" s="467"/>
      <c r="F85" s="467"/>
      <c r="G85" s="467"/>
      <c r="H85" s="467"/>
      <c r="I85" s="467"/>
      <c r="J85" s="467"/>
      <c r="K85" s="467"/>
      <c r="L85" s="467"/>
      <c r="M85" s="467"/>
      <c r="N85" s="467"/>
      <c r="O85" s="467"/>
      <c r="P85" s="467"/>
      <c r="Q85" s="467"/>
      <c r="R85" s="467"/>
      <c r="S85" s="467"/>
      <c r="T85" s="467"/>
      <c r="U85" s="467"/>
      <c r="V85" s="467"/>
      <c r="W85" s="467"/>
      <c r="X85" s="467"/>
      <c r="Y85" s="467"/>
      <c r="Z85" s="467"/>
      <c r="AA85" s="467"/>
      <c r="AB85" s="467"/>
      <c r="AC85" s="467"/>
      <c r="AD85" s="467"/>
      <c r="AE85" s="467"/>
      <c r="AF85" s="467"/>
      <c r="AG85" s="467"/>
      <c r="AH85" s="467"/>
      <c r="AI85" s="467"/>
      <c r="AJ85" s="467"/>
      <c r="AK85" s="467"/>
      <c r="AL85" s="467"/>
      <c r="AM85" s="467"/>
      <c r="AN85" s="467"/>
      <c r="AO85" s="467"/>
      <c r="AP85" s="467"/>
      <c r="AQ85" s="467"/>
      <c r="AR85" s="467"/>
      <c r="AS85" s="467"/>
      <c r="AT85" s="467"/>
      <c r="AU85" s="467"/>
      <c r="AV85" s="467"/>
      <c r="AW85" s="467"/>
      <c r="AX85" s="467"/>
      <c r="AY85" s="467"/>
      <c r="AZ85" s="467"/>
      <c r="BA85" s="467"/>
      <c r="BB85" s="467"/>
      <c r="BC85" s="467"/>
      <c r="BD85" s="467"/>
      <c r="BE85" s="467"/>
      <c r="BF85" s="467"/>
      <c r="BG85" s="467"/>
      <c r="BH85" s="467"/>
      <c r="BI85" s="467"/>
      <c r="BJ85" s="467"/>
      <c r="BK85" s="467"/>
      <c r="BL85" s="467"/>
      <c r="BM85" s="467"/>
      <c r="BN85" s="467"/>
      <c r="BO85" s="467"/>
      <c r="BP85" s="467"/>
      <c r="BQ85" s="467"/>
      <c r="BR85" s="467"/>
      <c r="BS85" s="467"/>
      <c r="BT85" s="467"/>
      <c r="BU85" s="467"/>
      <c r="BV85" s="467"/>
      <c r="BW85" s="467"/>
      <c r="BX85" s="467"/>
      <c r="BY85" s="467"/>
      <c r="BZ85" s="288" t="s">
        <v>237</v>
      </c>
      <c r="CA85" s="289"/>
      <c r="CB85" s="289"/>
      <c r="CC85" s="289"/>
      <c r="CD85" s="289"/>
      <c r="CE85" s="289"/>
      <c r="CF85" s="289"/>
      <c r="CG85" s="290"/>
      <c r="CH85" s="291" t="s">
        <v>33</v>
      </c>
      <c r="CI85" s="289"/>
      <c r="CJ85" s="289"/>
      <c r="CK85" s="289"/>
      <c r="CL85" s="289"/>
      <c r="CM85" s="289"/>
      <c r="CN85" s="289"/>
      <c r="CO85" s="289"/>
      <c r="CP85" s="289"/>
      <c r="CQ85" s="289"/>
      <c r="CR85" s="289"/>
      <c r="CS85" s="289"/>
      <c r="CT85" s="290"/>
      <c r="CU85" s="291"/>
      <c r="CV85" s="289"/>
      <c r="CW85" s="289"/>
      <c r="CX85" s="289"/>
      <c r="CY85" s="289"/>
      <c r="CZ85" s="289"/>
      <c r="DA85" s="289"/>
      <c r="DB85" s="289"/>
      <c r="DC85" s="289"/>
      <c r="DD85" s="289"/>
      <c r="DE85" s="289"/>
      <c r="DF85" s="289"/>
      <c r="DG85" s="290"/>
      <c r="DH85" s="282">
        <f>DH89+DH90+DH91+DH86+DH87+DH88</f>
        <v>0</v>
      </c>
      <c r="DI85" s="283"/>
      <c r="DJ85" s="283"/>
      <c r="DK85" s="283"/>
      <c r="DL85" s="283"/>
      <c r="DM85" s="283"/>
      <c r="DN85" s="283"/>
      <c r="DO85" s="283"/>
      <c r="DP85" s="283"/>
      <c r="DQ85" s="283"/>
      <c r="DR85" s="283"/>
      <c r="DS85" s="283"/>
      <c r="DT85" s="284"/>
      <c r="DU85" s="282">
        <f>DU89+DU90+DU91+DU86+DU87+DU88</f>
        <v>0</v>
      </c>
      <c r="DV85" s="283"/>
      <c r="DW85" s="283"/>
      <c r="DX85" s="283"/>
      <c r="DY85" s="283"/>
      <c r="DZ85" s="283"/>
      <c r="EA85" s="283"/>
      <c r="EB85" s="283"/>
      <c r="EC85" s="283"/>
      <c r="ED85" s="283"/>
      <c r="EE85" s="283"/>
      <c r="EF85" s="283"/>
      <c r="EG85" s="284"/>
      <c r="EH85" s="282">
        <f>EH89+EH90+EH91+EH86+EH87+EH88</f>
        <v>0</v>
      </c>
      <c r="EI85" s="283"/>
      <c r="EJ85" s="283"/>
      <c r="EK85" s="283"/>
      <c r="EL85" s="283"/>
      <c r="EM85" s="283"/>
      <c r="EN85" s="283"/>
      <c r="EO85" s="283"/>
      <c r="EP85" s="283"/>
      <c r="EQ85" s="283"/>
      <c r="ER85" s="283"/>
      <c r="ES85" s="283"/>
      <c r="ET85" s="284"/>
      <c r="EU85" s="282" t="s">
        <v>33</v>
      </c>
      <c r="EV85" s="283"/>
      <c r="EW85" s="283"/>
      <c r="EX85" s="283"/>
      <c r="EY85" s="283"/>
      <c r="EZ85" s="283"/>
      <c r="FA85" s="283"/>
      <c r="FB85" s="283"/>
      <c r="FC85" s="283"/>
      <c r="FD85" s="283"/>
      <c r="FE85" s="283"/>
      <c r="FF85" s="283"/>
      <c r="FG85" s="284"/>
      <c r="FJ85" s="37"/>
      <c r="FK85" s="38"/>
      <c r="FL85" s="38"/>
      <c r="FM85" s="39"/>
      <c r="FN85" s="37"/>
      <c r="FO85" s="38"/>
      <c r="FP85" s="38"/>
      <c r="FQ85" s="39"/>
      <c r="FR85" s="37"/>
      <c r="FS85" s="38"/>
      <c r="FT85" s="38"/>
      <c r="FU85" s="39"/>
      <c r="FV85" s="37"/>
      <c r="FW85" s="38"/>
      <c r="FX85" s="38"/>
      <c r="FY85" s="39"/>
    </row>
    <row r="86" spans="3:181" s="44" customFormat="1" ht="21.75" customHeight="1" x14ac:dyDescent="0.2">
      <c r="C86" s="363" t="s">
        <v>335</v>
      </c>
      <c r="D86" s="372"/>
      <c r="E86" s="372"/>
      <c r="F86" s="372"/>
      <c r="G86" s="372"/>
      <c r="H86" s="372"/>
      <c r="I86" s="372"/>
      <c r="J86" s="372"/>
      <c r="K86" s="372"/>
      <c r="L86" s="372"/>
      <c r="M86" s="372"/>
      <c r="N86" s="372"/>
      <c r="O86" s="372"/>
      <c r="P86" s="372"/>
      <c r="Q86" s="372"/>
      <c r="R86" s="372"/>
      <c r="S86" s="372"/>
      <c r="T86" s="372"/>
      <c r="U86" s="372"/>
      <c r="V86" s="372"/>
      <c r="W86" s="372"/>
      <c r="X86" s="372"/>
      <c r="Y86" s="372"/>
      <c r="Z86" s="372"/>
      <c r="AA86" s="372"/>
      <c r="AB86" s="372"/>
      <c r="AC86" s="372"/>
      <c r="AD86" s="372"/>
      <c r="AE86" s="372"/>
      <c r="AF86" s="372"/>
      <c r="AG86" s="372"/>
      <c r="AH86" s="372"/>
      <c r="AI86" s="372"/>
      <c r="AJ86" s="372"/>
      <c r="AK86" s="372"/>
      <c r="AL86" s="372"/>
      <c r="AM86" s="372"/>
      <c r="AN86" s="372"/>
      <c r="AO86" s="372"/>
      <c r="AP86" s="372"/>
      <c r="AQ86" s="372"/>
      <c r="AR86" s="372"/>
      <c r="AS86" s="372"/>
      <c r="AT86" s="372"/>
      <c r="AU86" s="372"/>
      <c r="AV86" s="372"/>
      <c r="AW86" s="372"/>
      <c r="AX86" s="372"/>
      <c r="AY86" s="372"/>
      <c r="AZ86" s="372"/>
      <c r="BA86" s="372"/>
      <c r="BB86" s="372"/>
      <c r="BC86" s="372"/>
      <c r="BD86" s="372"/>
      <c r="BE86" s="372"/>
      <c r="BF86" s="372"/>
      <c r="BG86" s="372"/>
      <c r="BH86" s="372"/>
      <c r="BI86" s="372"/>
      <c r="BJ86" s="372"/>
      <c r="BK86" s="372"/>
      <c r="BL86" s="372"/>
      <c r="BM86" s="372"/>
      <c r="BN86" s="372"/>
      <c r="BO86" s="372"/>
      <c r="BP86" s="372"/>
      <c r="BQ86" s="372"/>
      <c r="BR86" s="372"/>
      <c r="BS86" s="372"/>
      <c r="BT86" s="372"/>
      <c r="BU86" s="372"/>
      <c r="BV86" s="372"/>
      <c r="BW86" s="372"/>
      <c r="BX86" s="372"/>
      <c r="BY86" s="373"/>
      <c r="BZ86" s="374" t="s">
        <v>238</v>
      </c>
      <c r="CA86" s="375"/>
      <c r="CB86" s="375"/>
      <c r="CC86" s="375"/>
      <c r="CD86" s="375"/>
      <c r="CE86" s="375"/>
      <c r="CF86" s="375"/>
      <c r="CG86" s="376"/>
      <c r="CH86" s="377" t="s">
        <v>279</v>
      </c>
      <c r="CI86" s="375"/>
      <c r="CJ86" s="375"/>
      <c r="CK86" s="375"/>
      <c r="CL86" s="375"/>
      <c r="CM86" s="375"/>
      <c r="CN86" s="375"/>
      <c r="CO86" s="375"/>
      <c r="CP86" s="375"/>
      <c r="CQ86" s="375"/>
      <c r="CR86" s="375"/>
      <c r="CS86" s="375"/>
      <c r="CT86" s="376"/>
      <c r="CU86" s="377"/>
      <c r="CV86" s="375"/>
      <c r="CW86" s="375"/>
      <c r="CX86" s="375"/>
      <c r="CY86" s="375"/>
      <c r="CZ86" s="375"/>
      <c r="DA86" s="375"/>
      <c r="DB86" s="375"/>
      <c r="DC86" s="375"/>
      <c r="DD86" s="375"/>
      <c r="DE86" s="375"/>
      <c r="DF86" s="375"/>
      <c r="DG86" s="376"/>
      <c r="DH86" s="378"/>
      <c r="DI86" s="379"/>
      <c r="DJ86" s="379"/>
      <c r="DK86" s="379"/>
      <c r="DL86" s="379"/>
      <c r="DM86" s="379"/>
      <c r="DN86" s="379"/>
      <c r="DO86" s="379"/>
      <c r="DP86" s="379"/>
      <c r="DQ86" s="379"/>
      <c r="DR86" s="379"/>
      <c r="DS86" s="379"/>
      <c r="DT86" s="380"/>
      <c r="DU86" s="378"/>
      <c r="DV86" s="379"/>
      <c r="DW86" s="379"/>
      <c r="DX86" s="379"/>
      <c r="DY86" s="379"/>
      <c r="DZ86" s="379"/>
      <c r="EA86" s="379"/>
      <c r="EB86" s="379"/>
      <c r="EC86" s="379"/>
      <c r="ED86" s="379"/>
      <c r="EE86" s="379"/>
      <c r="EF86" s="379"/>
      <c r="EG86" s="380"/>
      <c r="EH86" s="378"/>
      <c r="EI86" s="379"/>
      <c r="EJ86" s="379"/>
      <c r="EK86" s="379"/>
      <c r="EL86" s="379"/>
      <c r="EM86" s="379"/>
      <c r="EN86" s="379"/>
      <c r="EO86" s="379"/>
      <c r="EP86" s="379"/>
      <c r="EQ86" s="379"/>
      <c r="ER86" s="379"/>
      <c r="ES86" s="379"/>
      <c r="ET86" s="380"/>
      <c r="EU86" s="378" t="s">
        <v>33</v>
      </c>
      <c r="EV86" s="379"/>
      <c r="EW86" s="379"/>
      <c r="EX86" s="379"/>
      <c r="EY86" s="379"/>
      <c r="EZ86" s="379"/>
      <c r="FA86" s="379"/>
      <c r="FB86" s="379"/>
      <c r="FC86" s="379"/>
      <c r="FD86" s="379"/>
      <c r="FE86" s="379"/>
      <c r="FF86" s="379"/>
      <c r="FG86" s="380"/>
      <c r="FV86" s="100"/>
      <c r="FW86" s="100"/>
      <c r="FX86" s="100"/>
      <c r="FY86" s="100"/>
    </row>
    <row r="87" spans="3:181" s="44" customFormat="1" ht="11.1" customHeight="1" x14ac:dyDescent="0.2">
      <c r="C87" s="363" t="s">
        <v>280</v>
      </c>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5" t="s">
        <v>241</v>
      </c>
      <c r="CA87" s="366"/>
      <c r="CB87" s="366"/>
      <c r="CC87" s="366"/>
      <c r="CD87" s="366"/>
      <c r="CE87" s="366"/>
      <c r="CF87" s="366"/>
      <c r="CG87" s="367"/>
      <c r="CH87" s="368" t="s">
        <v>281</v>
      </c>
      <c r="CI87" s="366"/>
      <c r="CJ87" s="366"/>
      <c r="CK87" s="366"/>
      <c r="CL87" s="366"/>
      <c r="CM87" s="366"/>
      <c r="CN87" s="366"/>
      <c r="CO87" s="366"/>
      <c r="CP87" s="366"/>
      <c r="CQ87" s="366"/>
      <c r="CR87" s="366"/>
      <c r="CS87" s="366"/>
      <c r="CT87" s="367"/>
      <c r="CU87" s="368"/>
      <c r="CV87" s="366"/>
      <c r="CW87" s="366"/>
      <c r="CX87" s="366"/>
      <c r="CY87" s="366"/>
      <c r="CZ87" s="366"/>
      <c r="DA87" s="366"/>
      <c r="DB87" s="366"/>
      <c r="DC87" s="366"/>
      <c r="DD87" s="366"/>
      <c r="DE87" s="366"/>
      <c r="DF87" s="366"/>
      <c r="DG87" s="367"/>
      <c r="DH87" s="369"/>
      <c r="DI87" s="370"/>
      <c r="DJ87" s="370"/>
      <c r="DK87" s="370"/>
      <c r="DL87" s="370"/>
      <c r="DM87" s="370"/>
      <c r="DN87" s="370"/>
      <c r="DO87" s="370"/>
      <c r="DP87" s="370"/>
      <c r="DQ87" s="370"/>
      <c r="DR87" s="370"/>
      <c r="DS87" s="370"/>
      <c r="DT87" s="371"/>
      <c r="DU87" s="369"/>
      <c r="DV87" s="370"/>
      <c r="DW87" s="370"/>
      <c r="DX87" s="370"/>
      <c r="DY87" s="370"/>
      <c r="DZ87" s="370"/>
      <c r="EA87" s="370"/>
      <c r="EB87" s="370"/>
      <c r="EC87" s="370"/>
      <c r="ED87" s="370"/>
      <c r="EE87" s="370"/>
      <c r="EF87" s="370"/>
      <c r="EG87" s="371"/>
      <c r="EH87" s="369"/>
      <c r="EI87" s="370"/>
      <c r="EJ87" s="370"/>
      <c r="EK87" s="370"/>
      <c r="EL87" s="370"/>
      <c r="EM87" s="370"/>
      <c r="EN87" s="370"/>
      <c r="EO87" s="370"/>
      <c r="EP87" s="370"/>
      <c r="EQ87" s="370"/>
      <c r="ER87" s="370"/>
      <c r="ES87" s="370"/>
      <c r="ET87" s="371"/>
      <c r="EU87" s="369" t="s">
        <v>33</v>
      </c>
      <c r="EV87" s="370"/>
      <c r="EW87" s="370"/>
      <c r="EX87" s="370"/>
      <c r="EY87" s="370"/>
      <c r="EZ87" s="370"/>
      <c r="FA87" s="370"/>
      <c r="FB87" s="370"/>
      <c r="FC87" s="370"/>
      <c r="FD87" s="370"/>
      <c r="FE87" s="370"/>
      <c r="FF87" s="370"/>
      <c r="FG87" s="371"/>
      <c r="FV87" s="100"/>
      <c r="FW87" s="100"/>
      <c r="FX87" s="100"/>
      <c r="FY87" s="100"/>
    </row>
    <row r="88" spans="3:181" s="44" customFormat="1" ht="25.5" customHeight="1" x14ac:dyDescent="0.2">
      <c r="C88" s="363" t="s">
        <v>324</v>
      </c>
      <c r="D88" s="364"/>
      <c r="E88" s="364"/>
      <c r="F88" s="364"/>
      <c r="G88" s="364"/>
      <c r="H88" s="364"/>
      <c r="I88" s="364"/>
      <c r="J88" s="364"/>
      <c r="K88" s="364"/>
      <c r="L88" s="364"/>
      <c r="M88" s="364"/>
      <c r="N88" s="364"/>
      <c r="O88" s="364"/>
      <c r="P88" s="364"/>
      <c r="Q88" s="364"/>
      <c r="R88" s="364"/>
      <c r="S88" s="364"/>
      <c r="T88" s="364"/>
      <c r="U88" s="364"/>
      <c r="V88" s="364"/>
      <c r="W88" s="364"/>
      <c r="X88" s="364"/>
      <c r="Y88" s="364"/>
      <c r="Z88" s="364"/>
      <c r="AA88" s="364"/>
      <c r="AB88" s="364"/>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c r="BM88" s="364"/>
      <c r="BN88" s="364"/>
      <c r="BO88" s="364"/>
      <c r="BP88" s="364"/>
      <c r="BQ88" s="364"/>
      <c r="BR88" s="364"/>
      <c r="BS88" s="364"/>
      <c r="BT88" s="364"/>
      <c r="BU88" s="364"/>
      <c r="BV88" s="364"/>
      <c r="BW88" s="364"/>
      <c r="BX88" s="364"/>
      <c r="BY88" s="364"/>
      <c r="BZ88" s="365" t="s">
        <v>244</v>
      </c>
      <c r="CA88" s="366"/>
      <c r="CB88" s="366"/>
      <c r="CC88" s="366"/>
      <c r="CD88" s="366"/>
      <c r="CE88" s="366"/>
      <c r="CF88" s="366"/>
      <c r="CG88" s="367"/>
      <c r="CH88" s="368" t="s">
        <v>282</v>
      </c>
      <c r="CI88" s="366"/>
      <c r="CJ88" s="366"/>
      <c r="CK88" s="366"/>
      <c r="CL88" s="366"/>
      <c r="CM88" s="366"/>
      <c r="CN88" s="366"/>
      <c r="CO88" s="366"/>
      <c r="CP88" s="366"/>
      <c r="CQ88" s="366"/>
      <c r="CR88" s="366"/>
      <c r="CS88" s="366"/>
      <c r="CT88" s="367"/>
      <c r="CU88" s="368"/>
      <c r="CV88" s="366"/>
      <c r="CW88" s="366"/>
      <c r="CX88" s="366"/>
      <c r="CY88" s="366"/>
      <c r="CZ88" s="366"/>
      <c r="DA88" s="366"/>
      <c r="DB88" s="366"/>
      <c r="DC88" s="366"/>
      <c r="DD88" s="366"/>
      <c r="DE88" s="366"/>
      <c r="DF88" s="366"/>
      <c r="DG88" s="367"/>
      <c r="DH88" s="369"/>
      <c r="DI88" s="370"/>
      <c r="DJ88" s="370"/>
      <c r="DK88" s="370"/>
      <c r="DL88" s="370"/>
      <c r="DM88" s="370"/>
      <c r="DN88" s="370"/>
      <c r="DO88" s="370"/>
      <c r="DP88" s="370"/>
      <c r="DQ88" s="370"/>
      <c r="DR88" s="370"/>
      <c r="DS88" s="370"/>
      <c r="DT88" s="371"/>
      <c r="DU88" s="369"/>
      <c r="DV88" s="370"/>
      <c r="DW88" s="370"/>
      <c r="DX88" s="370"/>
      <c r="DY88" s="370"/>
      <c r="DZ88" s="370"/>
      <c r="EA88" s="370"/>
      <c r="EB88" s="370"/>
      <c r="EC88" s="370"/>
      <c r="ED88" s="370"/>
      <c r="EE88" s="370"/>
      <c r="EF88" s="370"/>
      <c r="EG88" s="371"/>
      <c r="EH88" s="369"/>
      <c r="EI88" s="370"/>
      <c r="EJ88" s="370"/>
      <c r="EK88" s="370"/>
      <c r="EL88" s="370"/>
      <c r="EM88" s="370"/>
      <c r="EN88" s="370"/>
      <c r="EO88" s="370"/>
      <c r="EP88" s="370"/>
      <c r="EQ88" s="370"/>
      <c r="ER88" s="370"/>
      <c r="ES88" s="370"/>
      <c r="ET88" s="371"/>
      <c r="EU88" s="369" t="s">
        <v>33</v>
      </c>
      <c r="EV88" s="370"/>
      <c r="EW88" s="370"/>
      <c r="EX88" s="370"/>
      <c r="EY88" s="370"/>
      <c r="EZ88" s="370"/>
      <c r="FA88" s="370"/>
      <c r="FB88" s="370"/>
      <c r="FC88" s="370"/>
      <c r="FD88" s="370"/>
      <c r="FE88" s="370"/>
      <c r="FF88" s="370"/>
      <c r="FG88" s="371"/>
      <c r="FV88" s="100"/>
      <c r="FW88" s="100"/>
      <c r="FX88" s="100"/>
      <c r="FY88" s="100"/>
    </row>
    <row r="89" spans="3:181" s="22" customFormat="1" ht="11.25" customHeight="1" x14ac:dyDescent="0.2">
      <c r="C89" s="525" t="s">
        <v>292</v>
      </c>
      <c r="D89" s="526"/>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526"/>
      <c r="AH89" s="526"/>
      <c r="AI89" s="526"/>
      <c r="AJ89" s="526"/>
      <c r="AK89" s="526"/>
      <c r="AL89" s="526"/>
      <c r="AM89" s="526"/>
      <c r="AN89" s="526"/>
      <c r="AO89" s="526"/>
      <c r="AP89" s="526"/>
      <c r="AQ89" s="526"/>
      <c r="AR89" s="526"/>
      <c r="AS89" s="526"/>
      <c r="AT89" s="526"/>
      <c r="AU89" s="526"/>
      <c r="AV89" s="526"/>
      <c r="AW89" s="526"/>
      <c r="AX89" s="526"/>
      <c r="AY89" s="526"/>
      <c r="AZ89" s="526"/>
      <c r="BA89" s="526"/>
      <c r="BB89" s="526"/>
      <c r="BC89" s="526"/>
      <c r="BD89" s="526"/>
      <c r="BE89" s="526"/>
      <c r="BF89" s="526"/>
      <c r="BG89" s="526"/>
      <c r="BH89" s="526"/>
      <c r="BI89" s="526"/>
      <c r="BJ89" s="526"/>
      <c r="BK89" s="526"/>
      <c r="BL89" s="526"/>
      <c r="BM89" s="526"/>
      <c r="BN89" s="526"/>
      <c r="BO89" s="526"/>
      <c r="BP89" s="526"/>
      <c r="BQ89" s="526"/>
      <c r="BR89" s="526"/>
      <c r="BS89" s="526"/>
      <c r="BT89" s="526"/>
      <c r="BU89" s="526"/>
      <c r="BV89" s="526"/>
      <c r="BW89" s="526"/>
      <c r="BX89" s="526"/>
      <c r="BY89" s="527"/>
      <c r="BZ89" s="528" t="s">
        <v>293</v>
      </c>
      <c r="CA89" s="529"/>
      <c r="CB89" s="529"/>
      <c r="CC89" s="529"/>
      <c r="CD89" s="529"/>
      <c r="CE89" s="529"/>
      <c r="CF89" s="529"/>
      <c r="CG89" s="530"/>
      <c r="CH89" s="531" t="s">
        <v>239</v>
      </c>
      <c r="CI89" s="529"/>
      <c r="CJ89" s="529"/>
      <c r="CK89" s="529"/>
      <c r="CL89" s="529"/>
      <c r="CM89" s="529"/>
      <c r="CN89" s="529"/>
      <c r="CO89" s="529"/>
      <c r="CP89" s="529"/>
      <c r="CQ89" s="529"/>
      <c r="CR89" s="529"/>
      <c r="CS89" s="529"/>
      <c r="CT89" s="530"/>
      <c r="CU89" s="531"/>
      <c r="CV89" s="529"/>
      <c r="CW89" s="529"/>
      <c r="CX89" s="529"/>
      <c r="CY89" s="529"/>
      <c r="CZ89" s="529"/>
      <c r="DA89" s="529"/>
      <c r="DB89" s="529"/>
      <c r="DC89" s="529"/>
      <c r="DD89" s="529"/>
      <c r="DE89" s="529"/>
      <c r="DF89" s="529"/>
      <c r="DG89" s="530"/>
      <c r="DH89" s="532"/>
      <c r="DI89" s="533"/>
      <c r="DJ89" s="533"/>
      <c r="DK89" s="533"/>
      <c r="DL89" s="533"/>
      <c r="DM89" s="533"/>
      <c r="DN89" s="533"/>
      <c r="DO89" s="533"/>
      <c r="DP89" s="533"/>
      <c r="DQ89" s="533"/>
      <c r="DR89" s="533"/>
      <c r="DS89" s="533"/>
      <c r="DT89" s="534"/>
      <c r="DU89" s="532"/>
      <c r="DV89" s="533"/>
      <c r="DW89" s="533"/>
      <c r="DX89" s="533"/>
      <c r="DY89" s="533"/>
      <c r="DZ89" s="533"/>
      <c r="EA89" s="533"/>
      <c r="EB89" s="533"/>
      <c r="EC89" s="533"/>
      <c r="ED89" s="533"/>
      <c r="EE89" s="533"/>
      <c r="EF89" s="533"/>
      <c r="EG89" s="534"/>
      <c r="EH89" s="532"/>
      <c r="EI89" s="533"/>
      <c r="EJ89" s="533"/>
      <c r="EK89" s="533"/>
      <c r="EL89" s="533"/>
      <c r="EM89" s="533"/>
      <c r="EN89" s="533"/>
      <c r="EO89" s="533"/>
      <c r="EP89" s="533"/>
      <c r="EQ89" s="533"/>
      <c r="ER89" s="533"/>
      <c r="ES89" s="533"/>
      <c r="ET89" s="534"/>
      <c r="EU89" s="532" t="s">
        <v>33</v>
      </c>
      <c r="EV89" s="533"/>
      <c r="EW89" s="533"/>
      <c r="EX89" s="533"/>
      <c r="EY89" s="533"/>
      <c r="EZ89" s="533"/>
      <c r="FA89" s="533"/>
      <c r="FB89" s="533"/>
      <c r="FC89" s="533"/>
      <c r="FD89" s="533"/>
      <c r="FE89" s="533"/>
      <c r="FF89" s="533"/>
      <c r="FG89" s="534"/>
      <c r="FJ89" s="37"/>
      <c r="FK89" s="38"/>
      <c r="FL89" s="38"/>
      <c r="FM89" s="39"/>
      <c r="FN89" s="37"/>
      <c r="FO89" s="38"/>
      <c r="FP89" s="38"/>
      <c r="FQ89" s="39"/>
      <c r="FR89" s="37"/>
      <c r="FS89" s="38"/>
      <c r="FT89" s="38"/>
      <c r="FU89" s="39"/>
      <c r="FV89" s="37"/>
      <c r="FW89" s="38"/>
      <c r="FX89" s="38"/>
      <c r="FY89" s="39"/>
    </row>
    <row r="90" spans="3:181" s="22" customFormat="1" ht="11.1" customHeight="1" x14ac:dyDescent="0.2">
      <c r="C90" s="294" t="s">
        <v>240</v>
      </c>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295"/>
      <c r="AK90" s="295"/>
      <c r="AL90" s="295"/>
      <c r="AM90" s="295"/>
      <c r="AN90" s="295"/>
      <c r="AO90" s="295"/>
      <c r="AP90" s="295"/>
      <c r="AQ90" s="295"/>
      <c r="AR90" s="295"/>
      <c r="AS90" s="295"/>
      <c r="AT90" s="295"/>
      <c r="AU90" s="295"/>
      <c r="AV90" s="295"/>
      <c r="AW90" s="295"/>
      <c r="AX90" s="295"/>
      <c r="AY90" s="295"/>
      <c r="AZ90" s="295"/>
      <c r="BA90" s="295"/>
      <c r="BB90" s="295"/>
      <c r="BC90" s="295"/>
      <c r="BD90" s="295"/>
      <c r="BE90" s="295"/>
      <c r="BF90" s="295"/>
      <c r="BG90" s="295"/>
      <c r="BH90" s="295"/>
      <c r="BI90" s="295"/>
      <c r="BJ90" s="295"/>
      <c r="BK90" s="295"/>
      <c r="BL90" s="295"/>
      <c r="BM90" s="295"/>
      <c r="BN90" s="295"/>
      <c r="BO90" s="295"/>
      <c r="BP90" s="295"/>
      <c r="BQ90" s="295"/>
      <c r="BR90" s="295"/>
      <c r="BS90" s="295"/>
      <c r="BT90" s="295"/>
      <c r="BU90" s="295"/>
      <c r="BV90" s="295"/>
      <c r="BW90" s="295"/>
      <c r="BX90" s="295"/>
      <c r="BY90" s="295"/>
      <c r="BZ90" s="288" t="s">
        <v>294</v>
      </c>
      <c r="CA90" s="289"/>
      <c r="CB90" s="289"/>
      <c r="CC90" s="289"/>
      <c r="CD90" s="289"/>
      <c r="CE90" s="289"/>
      <c r="CF90" s="289"/>
      <c r="CG90" s="290"/>
      <c r="CH90" s="291" t="s">
        <v>242</v>
      </c>
      <c r="CI90" s="289"/>
      <c r="CJ90" s="289"/>
      <c r="CK90" s="289"/>
      <c r="CL90" s="289"/>
      <c r="CM90" s="289"/>
      <c r="CN90" s="289"/>
      <c r="CO90" s="289"/>
      <c r="CP90" s="289"/>
      <c r="CQ90" s="289"/>
      <c r="CR90" s="289"/>
      <c r="CS90" s="289"/>
      <c r="CT90" s="290"/>
      <c r="CU90" s="291"/>
      <c r="CV90" s="289"/>
      <c r="CW90" s="289"/>
      <c r="CX90" s="289"/>
      <c r="CY90" s="289"/>
      <c r="CZ90" s="289"/>
      <c r="DA90" s="289"/>
      <c r="DB90" s="289"/>
      <c r="DC90" s="289"/>
      <c r="DD90" s="289"/>
      <c r="DE90" s="289"/>
      <c r="DF90" s="289"/>
      <c r="DG90" s="290"/>
      <c r="DH90" s="282"/>
      <c r="DI90" s="283"/>
      <c r="DJ90" s="283"/>
      <c r="DK90" s="283"/>
      <c r="DL90" s="283"/>
      <c r="DM90" s="283"/>
      <c r="DN90" s="283"/>
      <c r="DO90" s="283"/>
      <c r="DP90" s="283"/>
      <c r="DQ90" s="283"/>
      <c r="DR90" s="283"/>
      <c r="DS90" s="283"/>
      <c r="DT90" s="284"/>
      <c r="DU90" s="282"/>
      <c r="DV90" s="283"/>
      <c r="DW90" s="283"/>
      <c r="DX90" s="283"/>
      <c r="DY90" s="283"/>
      <c r="DZ90" s="283"/>
      <c r="EA90" s="283"/>
      <c r="EB90" s="283"/>
      <c r="EC90" s="283"/>
      <c r="ED90" s="283"/>
      <c r="EE90" s="283"/>
      <c r="EF90" s="283"/>
      <c r="EG90" s="284"/>
      <c r="EH90" s="282"/>
      <c r="EI90" s="283"/>
      <c r="EJ90" s="283"/>
      <c r="EK90" s="283"/>
      <c r="EL90" s="283"/>
      <c r="EM90" s="283"/>
      <c r="EN90" s="283"/>
      <c r="EO90" s="283"/>
      <c r="EP90" s="283"/>
      <c r="EQ90" s="283"/>
      <c r="ER90" s="283"/>
      <c r="ES90" s="283"/>
      <c r="ET90" s="284"/>
      <c r="EU90" s="282" t="s">
        <v>33</v>
      </c>
      <c r="EV90" s="283"/>
      <c r="EW90" s="283"/>
      <c r="EX90" s="283"/>
      <c r="EY90" s="283"/>
      <c r="EZ90" s="283"/>
      <c r="FA90" s="283"/>
      <c r="FB90" s="283"/>
      <c r="FC90" s="283"/>
      <c r="FD90" s="283"/>
      <c r="FE90" s="283"/>
      <c r="FF90" s="283"/>
      <c r="FG90" s="284"/>
      <c r="FJ90" s="37"/>
      <c r="FK90" s="38"/>
      <c r="FL90" s="38"/>
      <c r="FM90" s="39"/>
      <c r="FN90" s="37"/>
      <c r="FO90" s="38"/>
      <c r="FP90" s="38"/>
      <c r="FQ90" s="39"/>
      <c r="FR90" s="37"/>
      <c r="FS90" s="38"/>
      <c r="FT90" s="38"/>
      <c r="FU90" s="39"/>
      <c r="FV90" s="37"/>
      <c r="FW90" s="38"/>
      <c r="FX90" s="38"/>
      <c r="FY90" s="39"/>
    </row>
    <row r="91" spans="3:181" s="22" customFormat="1" ht="21.75" customHeight="1" x14ac:dyDescent="0.2">
      <c r="C91" s="294" t="s">
        <v>243</v>
      </c>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5"/>
      <c r="AH91" s="295"/>
      <c r="AI91" s="295"/>
      <c r="AJ91" s="295"/>
      <c r="AK91" s="295"/>
      <c r="AL91" s="295"/>
      <c r="AM91" s="295"/>
      <c r="AN91" s="295"/>
      <c r="AO91" s="295"/>
      <c r="AP91" s="295"/>
      <c r="AQ91" s="295"/>
      <c r="AR91" s="295"/>
      <c r="AS91" s="295"/>
      <c r="AT91" s="295"/>
      <c r="AU91" s="295"/>
      <c r="AV91" s="295"/>
      <c r="AW91" s="295"/>
      <c r="AX91" s="295"/>
      <c r="AY91" s="295"/>
      <c r="AZ91" s="295"/>
      <c r="BA91" s="295"/>
      <c r="BB91" s="295"/>
      <c r="BC91" s="295"/>
      <c r="BD91" s="295"/>
      <c r="BE91" s="295"/>
      <c r="BF91" s="295"/>
      <c r="BG91" s="295"/>
      <c r="BH91" s="295"/>
      <c r="BI91" s="295"/>
      <c r="BJ91" s="295"/>
      <c r="BK91" s="295"/>
      <c r="BL91" s="295"/>
      <c r="BM91" s="295"/>
      <c r="BN91" s="295"/>
      <c r="BO91" s="295"/>
      <c r="BP91" s="295"/>
      <c r="BQ91" s="295"/>
      <c r="BR91" s="295"/>
      <c r="BS91" s="295"/>
      <c r="BT91" s="295"/>
      <c r="BU91" s="295"/>
      <c r="BV91" s="295"/>
      <c r="BW91" s="295"/>
      <c r="BX91" s="295"/>
      <c r="BY91" s="295"/>
      <c r="BZ91" s="288" t="s">
        <v>295</v>
      </c>
      <c r="CA91" s="289"/>
      <c r="CB91" s="289"/>
      <c r="CC91" s="289"/>
      <c r="CD91" s="289"/>
      <c r="CE91" s="289"/>
      <c r="CF91" s="289"/>
      <c r="CG91" s="290"/>
      <c r="CH91" s="291" t="s">
        <v>245</v>
      </c>
      <c r="CI91" s="289"/>
      <c r="CJ91" s="289"/>
      <c r="CK91" s="289"/>
      <c r="CL91" s="289"/>
      <c r="CM91" s="289"/>
      <c r="CN91" s="289"/>
      <c r="CO91" s="289"/>
      <c r="CP91" s="289"/>
      <c r="CQ91" s="289"/>
      <c r="CR91" s="289"/>
      <c r="CS91" s="289"/>
      <c r="CT91" s="290"/>
      <c r="CU91" s="291"/>
      <c r="CV91" s="289"/>
      <c r="CW91" s="289"/>
      <c r="CX91" s="289"/>
      <c r="CY91" s="289"/>
      <c r="CZ91" s="289"/>
      <c r="DA91" s="289"/>
      <c r="DB91" s="289"/>
      <c r="DC91" s="289"/>
      <c r="DD91" s="289"/>
      <c r="DE91" s="289"/>
      <c r="DF91" s="289"/>
      <c r="DG91" s="290"/>
      <c r="DH91" s="282"/>
      <c r="DI91" s="283"/>
      <c r="DJ91" s="283"/>
      <c r="DK91" s="283"/>
      <c r="DL91" s="283"/>
      <c r="DM91" s="283"/>
      <c r="DN91" s="283"/>
      <c r="DO91" s="283"/>
      <c r="DP91" s="283"/>
      <c r="DQ91" s="283"/>
      <c r="DR91" s="283"/>
      <c r="DS91" s="283"/>
      <c r="DT91" s="284"/>
      <c r="DU91" s="282"/>
      <c r="DV91" s="283"/>
      <c r="DW91" s="283"/>
      <c r="DX91" s="283"/>
      <c r="DY91" s="283"/>
      <c r="DZ91" s="283"/>
      <c r="EA91" s="283"/>
      <c r="EB91" s="283"/>
      <c r="EC91" s="283"/>
      <c r="ED91" s="283"/>
      <c r="EE91" s="283"/>
      <c r="EF91" s="283"/>
      <c r="EG91" s="284"/>
      <c r="EH91" s="282"/>
      <c r="EI91" s="283"/>
      <c r="EJ91" s="283"/>
      <c r="EK91" s="283"/>
      <c r="EL91" s="283"/>
      <c r="EM91" s="283"/>
      <c r="EN91" s="283"/>
      <c r="EO91" s="283"/>
      <c r="EP91" s="283"/>
      <c r="EQ91" s="283"/>
      <c r="ER91" s="283"/>
      <c r="ES91" s="283"/>
      <c r="ET91" s="284"/>
      <c r="EU91" s="282" t="s">
        <v>33</v>
      </c>
      <c r="EV91" s="283"/>
      <c r="EW91" s="283"/>
      <c r="EX91" s="283"/>
      <c r="EY91" s="283"/>
      <c r="EZ91" s="283"/>
      <c r="FA91" s="283"/>
      <c r="FB91" s="283"/>
      <c r="FC91" s="283"/>
      <c r="FD91" s="283"/>
      <c r="FE91" s="283"/>
      <c r="FF91" s="283"/>
      <c r="FG91" s="284"/>
      <c r="FJ91" s="37"/>
      <c r="FK91" s="38"/>
      <c r="FL91" s="38"/>
      <c r="FM91" s="39"/>
      <c r="FN91" s="37"/>
      <c r="FO91" s="38"/>
      <c r="FP91" s="38"/>
      <c r="FQ91" s="39"/>
      <c r="FR91" s="37"/>
      <c r="FS91" s="38"/>
      <c r="FT91" s="38"/>
      <c r="FU91" s="39"/>
      <c r="FV91" s="37"/>
      <c r="FW91" s="38"/>
      <c r="FX91" s="38"/>
      <c r="FY91" s="39"/>
    </row>
    <row r="92" spans="3:181" s="73" customFormat="1" x14ac:dyDescent="0.2">
      <c r="C92" s="285"/>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286"/>
      <c r="BG92" s="286"/>
      <c r="BH92" s="286"/>
      <c r="BI92" s="286"/>
      <c r="BJ92" s="286"/>
      <c r="BK92" s="286"/>
      <c r="BL92" s="286"/>
      <c r="BM92" s="286"/>
      <c r="BN92" s="286"/>
      <c r="BO92" s="286"/>
      <c r="BP92" s="286"/>
      <c r="BQ92" s="286"/>
      <c r="BR92" s="286"/>
      <c r="BS92" s="286"/>
      <c r="BT92" s="286"/>
      <c r="BU92" s="286"/>
      <c r="BV92" s="286"/>
      <c r="BW92" s="286"/>
      <c r="BX92" s="286"/>
      <c r="BY92" s="287"/>
      <c r="BZ92" s="288"/>
      <c r="CA92" s="289"/>
      <c r="CB92" s="289"/>
      <c r="CC92" s="289"/>
      <c r="CD92" s="289"/>
      <c r="CE92" s="289"/>
      <c r="CF92" s="289"/>
      <c r="CG92" s="290"/>
      <c r="CH92" s="291"/>
      <c r="CI92" s="289"/>
      <c r="CJ92" s="289"/>
      <c r="CK92" s="289"/>
      <c r="CL92" s="289"/>
      <c r="CM92" s="289"/>
      <c r="CN92" s="289"/>
      <c r="CO92" s="289"/>
      <c r="CP92" s="289"/>
      <c r="CQ92" s="289"/>
      <c r="CR92" s="289"/>
      <c r="CS92" s="289"/>
      <c r="CT92" s="290"/>
      <c r="CU92" s="291"/>
      <c r="CV92" s="289"/>
      <c r="CW92" s="289"/>
      <c r="CX92" s="289"/>
      <c r="CY92" s="289"/>
      <c r="CZ92" s="289"/>
      <c r="DA92" s="289"/>
      <c r="DB92" s="289"/>
      <c r="DC92" s="289"/>
      <c r="DD92" s="289"/>
      <c r="DE92" s="289"/>
      <c r="DF92" s="289"/>
      <c r="DG92" s="290"/>
      <c r="DH92" s="282"/>
      <c r="DI92" s="283"/>
      <c r="DJ92" s="283"/>
      <c r="DK92" s="283"/>
      <c r="DL92" s="283"/>
      <c r="DM92" s="283"/>
      <c r="DN92" s="283"/>
      <c r="DO92" s="283"/>
      <c r="DP92" s="283"/>
      <c r="DQ92" s="283"/>
      <c r="DR92" s="283"/>
      <c r="DS92" s="283"/>
      <c r="DT92" s="284"/>
      <c r="DU92" s="282"/>
      <c r="DV92" s="283"/>
      <c r="DW92" s="283"/>
      <c r="DX92" s="283"/>
      <c r="DY92" s="283"/>
      <c r="DZ92" s="283"/>
      <c r="EA92" s="283"/>
      <c r="EB92" s="283"/>
      <c r="EC92" s="283"/>
      <c r="ED92" s="283"/>
      <c r="EE92" s="283"/>
      <c r="EF92" s="283"/>
      <c r="EG92" s="284"/>
      <c r="EH92" s="282"/>
      <c r="EI92" s="283"/>
      <c r="EJ92" s="283"/>
      <c r="EK92" s="283"/>
      <c r="EL92" s="283"/>
      <c r="EM92" s="283"/>
      <c r="EN92" s="283"/>
      <c r="EO92" s="283"/>
      <c r="EP92" s="283"/>
      <c r="EQ92" s="283"/>
      <c r="ER92" s="283"/>
      <c r="ES92" s="283"/>
      <c r="ET92" s="284"/>
      <c r="EU92" s="282"/>
      <c r="EV92" s="283"/>
      <c r="EW92" s="283"/>
      <c r="EX92" s="283"/>
      <c r="EY92" s="283"/>
      <c r="EZ92" s="283"/>
      <c r="FA92" s="283"/>
      <c r="FB92" s="283"/>
      <c r="FC92" s="283"/>
      <c r="FD92" s="283"/>
      <c r="FE92" s="283"/>
      <c r="FF92" s="283"/>
      <c r="FG92" s="284"/>
      <c r="FJ92" s="37"/>
      <c r="FK92" s="38"/>
      <c r="FL92" s="38"/>
      <c r="FM92" s="39"/>
      <c r="FN92" s="37"/>
      <c r="FO92" s="38"/>
      <c r="FP92" s="38"/>
      <c r="FQ92" s="39"/>
      <c r="FR92" s="37"/>
      <c r="FS92" s="38"/>
      <c r="FT92" s="38"/>
      <c r="FU92" s="39"/>
      <c r="FV92" s="37"/>
      <c r="FW92" s="38"/>
      <c r="FX92" s="38"/>
      <c r="FY92" s="39"/>
    </row>
    <row r="93" spans="3:181" s="22" customFormat="1" ht="11.1" customHeight="1" x14ac:dyDescent="0.2">
      <c r="C93" s="466" t="s">
        <v>99</v>
      </c>
      <c r="D93" s="467"/>
      <c r="E93" s="467"/>
      <c r="F93" s="467"/>
      <c r="G93" s="467"/>
      <c r="H93" s="467"/>
      <c r="I93" s="467"/>
      <c r="J93" s="467"/>
      <c r="K93" s="467"/>
      <c r="L93" s="467"/>
      <c r="M93" s="467"/>
      <c r="N93" s="467"/>
      <c r="O93" s="467"/>
      <c r="P93" s="467"/>
      <c r="Q93" s="467"/>
      <c r="R93" s="467"/>
      <c r="S93" s="467"/>
      <c r="T93" s="467"/>
      <c r="U93" s="467"/>
      <c r="V93" s="467"/>
      <c r="W93" s="467"/>
      <c r="X93" s="467"/>
      <c r="Y93" s="467"/>
      <c r="Z93" s="467"/>
      <c r="AA93" s="467"/>
      <c r="AB93" s="467"/>
      <c r="AC93" s="467"/>
      <c r="AD93" s="467"/>
      <c r="AE93" s="467"/>
      <c r="AF93" s="467"/>
      <c r="AG93" s="467"/>
      <c r="AH93" s="467"/>
      <c r="AI93" s="467"/>
      <c r="AJ93" s="467"/>
      <c r="AK93" s="467"/>
      <c r="AL93" s="467"/>
      <c r="AM93" s="467"/>
      <c r="AN93" s="467"/>
      <c r="AO93" s="467"/>
      <c r="AP93" s="467"/>
      <c r="AQ93" s="467"/>
      <c r="AR93" s="467"/>
      <c r="AS93" s="467"/>
      <c r="AT93" s="467"/>
      <c r="AU93" s="467"/>
      <c r="AV93" s="467"/>
      <c r="AW93" s="467"/>
      <c r="AX93" s="467"/>
      <c r="AY93" s="467"/>
      <c r="AZ93" s="467"/>
      <c r="BA93" s="467"/>
      <c r="BB93" s="467"/>
      <c r="BC93" s="467"/>
      <c r="BD93" s="467"/>
      <c r="BE93" s="467"/>
      <c r="BF93" s="467"/>
      <c r="BG93" s="467"/>
      <c r="BH93" s="467"/>
      <c r="BI93" s="467"/>
      <c r="BJ93" s="467"/>
      <c r="BK93" s="467"/>
      <c r="BL93" s="467"/>
      <c r="BM93" s="467"/>
      <c r="BN93" s="467"/>
      <c r="BO93" s="467"/>
      <c r="BP93" s="467"/>
      <c r="BQ93" s="467"/>
      <c r="BR93" s="467"/>
      <c r="BS93" s="467"/>
      <c r="BT93" s="467"/>
      <c r="BU93" s="467"/>
      <c r="BV93" s="467"/>
      <c r="BW93" s="467"/>
      <c r="BX93" s="467"/>
      <c r="BY93" s="467"/>
      <c r="BZ93" s="288" t="s">
        <v>100</v>
      </c>
      <c r="CA93" s="289"/>
      <c r="CB93" s="289"/>
      <c r="CC93" s="289"/>
      <c r="CD93" s="289"/>
      <c r="CE93" s="289"/>
      <c r="CF93" s="289"/>
      <c r="CG93" s="290"/>
      <c r="CH93" s="291" t="s">
        <v>33</v>
      </c>
      <c r="CI93" s="289"/>
      <c r="CJ93" s="289"/>
      <c r="CK93" s="289"/>
      <c r="CL93" s="289"/>
      <c r="CM93" s="289"/>
      <c r="CN93" s="289"/>
      <c r="CO93" s="289"/>
      <c r="CP93" s="289"/>
      <c r="CQ93" s="289"/>
      <c r="CR93" s="289"/>
      <c r="CS93" s="289"/>
      <c r="CT93" s="290"/>
      <c r="CU93" s="291"/>
      <c r="CV93" s="289"/>
      <c r="CW93" s="289"/>
      <c r="CX93" s="289"/>
      <c r="CY93" s="289"/>
      <c r="CZ93" s="289"/>
      <c r="DA93" s="289"/>
      <c r="DB93" s="289"/>
      <c r="DC93" s="289"/>
      <c r="DD93" s="289"/>
      <c r="DE93" s="289"/>
      <c r="DF93" s="289"/>
      <c r="DG93" s="290"/>
      <c r="DH93" s="282">
        <f>DH94</f>
        <v>0</v>
      </c>
      <c r="DI93" s="283"/>
      <c r="DJ93" s="283"/>
      <c r="DK93" s="283"/>
      <c r="DL93" s="283"/>
      <c r="DM93" s="283"/>
      <c r="DN93" s="283"/>
      <c r="DO93" s="283"/>
      <c r="DP93" s="283"/>
      <c r="DQ93" s="283"/>
      <c r="DR93" s="283"/>
      <c r="DS93" s="283"/>
      <c r="DT93" s="284"/>
      <c r="DU93" s="282">
        <f t="shared" ref="DU93" si="28">DU94</f>
        <v>0</v>
      </c>
      <c r="DV93" s="283"/>
      <c r="DW93" s="283"/>
      <c r="DX93" s="283"/>
      <c r="DY93" s="283"/>
      <c r="DZ93" s="283"/>
      <c r="EA93" s="283"/>
      <c r="EB93" s="283"/>
      <c r="EC93" s="283"/>
      <c r="ED93" s="283"/>
      <c r="EE93" s="283"/>
      <c r="EF93" s="283"/>
      <c r="EG93" s="284"/>
      <c r="EH93" s="282">
        <f t="shared" ref="EH93" si="29">EH94</f>
        <v>0</v>
      </c>
      <c r="EI93" s="283"/>
      <c r="EJ93" s="283"/>
      <c r="EK93" s="283"/>
      <c r="EL93" s="283"/>
      <c r="EM93" s="283"/>
      <c r="EN93" s="283"/>
      <c r="EO93" s="283"/>
      <c r="EP93" s="283"/>
      <c r="EQ93" s="283"/>
      <c r="ER93" s="283"/>
      <c r="ES93" s="283"/>
      <c r="ET93" s="284"/>
      <c r="EU93" s="282" t="s">
        <v>33</v>
      </c>
      <c r="EV93" s="283"/>
      <c r="EW93" s="283"/>
      <c r="EX93" s="283"/>
      <c r="EY93" s="283"/>
      <c r="EZ93" s="283"/>
      <c r="FA93" s="283"/>
      <c r="FB93" s="283"/>
      <c r="FC93" s="283"/>
      <c r="FD93" s="283"/>
      <c r="FE93" s="283"/>
      <c r="FF93" s="283"/>
      <c r="FG93" s="284"/>
      <c r="FJ93" s="37"/>
      <c r="FK93" s="38"/>
      <c r="FL93" s="38"/>
      <c r="FM93" s="39"/>
      <c r="FN93" s="37"/>
      <c r="FO93" s="38"/>
      <c r="FP93" s="38"/>
      <c r="FQ93" s="39"/>
      <c r="FR93" s="37"/>
      <c r="FS93" s="38"/>
      <c r="FT93" s="38"/>
      <c r="FU93" s="39"/>
      <c r="FV93" s="37"/>
      <c r="FW93" s="38"/>
      <c r="FX93" s="38"/>
      <c r="FY93" s="39"/>
    </row>
    <row r="94" spans="3:181" s="22" customFormat="1" ht="21.75" customHeight="1" x14ac:dyDescent="0.2">
      <c r="C94" s="294" t="s">
        <v>101</v>
      </c>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295"/>
      <c r="AF94" s="295"/>
      <c r="AG94" s="295"/>
      <c r="AH94" s="295"/>
      <c r="AI94" s="295"/>
      <c r="AJ94" s="295"/>
      <c r="AK94" s="295"/>
      <c r="AL94" s="295"/>
      <c r="AM94" s="295"/>
      <c r="AN94" s="295"/>
      <c r="AO94" s="295"/>
      <c r="AP94" s="295"/>
      <c r="AQ94" s="295"/>
      <c r="AR94" s="295"/>
      <c r="AS94" s="295"/>
      <c r="AT94" s="295"/>
      <c r="AU94" s="295"/>
      <c r="AV94" s="295"/>
      <c r="AW94" s="295"/>
      <c r="AX94" s="295"/>
      <c r="AY94" s="295"/>
      <c r="AZ94" s="295"/>
      <c r="BA94" s="295"/>
      <c r="BB94" s="295"/>
      <c r="BC94" s="295"/>
      <c r="BD94" s="295"/>
      <c r="BE94" s="295"/>
      <c r="BF94" s="295"/>
      <c r="BG94" s="295"/>
      <c r="BH94" s="295"/>
      <c r="BI94" s="295"/>
      <c r="BJ94" s="295"/>
      <c r="BK94" s="295"/>
      <c r="BL94" s="295"/>
      <c r="BM94" s="295"/>
      <c r="BN94" s="295"/>
      <c r="BO94" s="295"/>
      <c r="BP94" s="295"/>
      <c r="BQ94" s="295"/>
      <c r="BR94" s="295"/>
      <c r="BS94" s="295"/>
      <c r="BT94" s="295"/>
      <c r="BU94" s="295"/>
      <c r="BV94" s="295"/>
      <c r="BW94" s="295"/>
      <c r="BX94" s="295"/>
      <c r="BY94" s="295"/>
      <c r="BZ94" s="288" t="s">
        <v>102</v>
      </c>
      <c r="CA94" s="289"/>
      <c r="CB94" s="289"/>
      <c r="CC94" s="289"/>
      <c r="CD94" s="289"/>
      <c r="CE94" s="289"/>
      <c r="CF94" s="289"/>
      <c r="CG94" s="290"/>
      <c r="CH94" s="291" t="s">
        <v>103</v>
      </c>
      <c r="CI94" s="289"/>
      <c r="CJ94" s="289"/>
      <c r="CK94" s="289"/>
      <c r="CL94" s="289"/>
      <c r="CM94" s="289"/>
      <c r="CN94" s="289"/>
      <c r="CO94" s="289"/>
      <c r="CP94" s="289"/>
      <c r="CQ94" s="289"/>
      <c r="CR94" s="289"/>
      <c r="CS94" s="289"/>
      <c r="CT94" s="290"/>
      <c r="CU94" s="291"/>
      <c r="CV94" s="289"/>
      <c r="CW94" s="289"/>
      <c r="CX94" s="289"/>
      <c r="CY94" s="289"/>
      <c r="CZ94" s="289"/>
      <c r="DA94" s="289"/>
      <c r="DB94" s="289"/>
      <c r="DC94" s="289"/>
      <c r="DD94" s="289"/>
      <c r="DE94" s="289"/>
      <c r="DF94" s="289"/>
      <c r="DG94" s="290"/>
      <c r="DH94" s="282">
        <f>FM94</f>
        <v>0</v>
      </c>
      <c r="DI94" s="283"/>
      <c r="DJ94" s="283"/>
      <c r="DK94" s="283"/>
      <c r="DL94" s="283"/>
      <c r="DM94" s="283"/>
      <c r="DN94" s="283"/>
      <c r="DO94" s="283"/>
      <c r="DP94" s="283"/>
      <c r="DQ94" s="283"/>
      <c r="DR94" s="283"/>
      <c r="DS94" s="283"/>
      <c r="DT94" s="284"/>
      <c r="DU94" s="282"/>
      <c r="DV94" s="283"/>
      <c r="DW94" s="283"/>
      <c r="DX94" s="283"/>
      <c r="DY94" s="283"/>
      <c r="DZ94" s="283"/>
      <c r="EA94" s="283"/>
      <c r="EB94" s="283"/>
      <c r="EC94" s="283"/>
      <c r="ED94" s="283"/>
      <c r="EE94" s="283"/>
      <c r="EF94" s="283"/>
      <c r="EG94" s="284"/>
      <c r="EH94" s="282"/>
      <c r="EI94" s="283"/>
      <c r="EJ94" s="283"/>
      <c r="EK94" s="283"/>
      <c r="EL94" s="283"/>
      <c r="EM94" s="283"/>
      <c r="EN94" s="283"/>
      <c r="EO94" s="283"/>
      <c r="EP94" s="283"/>
      <c r="EQ94" s="283"/>
      <c r="ER94" s="283"/>
      <c r="ES94" s="283"/>
      <c r="ET94" s="284"/>
      <c r="EU94" s="282" t="s">
        <v>33</v>
      </c>
      <c r="EV94" s="283"/>
      <c r="EW94" s="283"/>
      <c r="EX94" s="283"/>
      <c r="EY94" s="283"/>
      <c r="EZ94" s="283"/>
      <c r="FA94" s="283"/>
      <c r="FB94" s="283"/>
      <c r="FC94" s="283"/>
      <c r="FD94" s="283"/>
      <c r="FE94" s="283"/>
      <c r="FF94" s="283"/>
      <c r="FG94" s="284"/>
      <c r="FJ94" s="37"/>
      <c r="FK94" s="38"/>
      <c r="FL94" s="38"/>
      <c r="FM94" s="39"/>
      <c r="FN94" s="37"/>
      <c r="FO94" s="38"/>
      <c r="FP94" s="38"/>
      <c r="FQ94" s="39"/>
      <c r="FR94" s="37"/>
      <c r="FS94" s="38"/>
      <c r="FT94" s="38"/>
      <c r="FU94" s="39"/>
      <c r="FV94" s="37"/>
      <c r="FW94" s="38"/>
      <c r="FX94" s="38"/>
      <c r="FY94" s="39"/>
    </row>
    <row r="95" spans="3:181" s="22" customFormat="1" ht="12.75" customHeight="1" x14ac:dyDescent="0.2">
      <c r="C95" s="466" t="s">
        <v>251</v>
      </c>
      <c r="D95" s="467"/>
      <c r="E95" s="467"/>
      <c r="F95" s="467"/>
      <c r="G95" s="467"/>
      <c r="H95" s="467"/>
      <c r="I95" s="467"/>
      <c r="J95" s="467"/>
      <c r="K95" s="467"/>
      <c r="L95" s="467"/>
      <c r="M95" s="467"/>
      <c r="N95" s="467"/>
      <c r="O95" s="467"/>
      <c r="P95" s="467"/>
      <c r="Q95" s="467"/>
      <c r="R95" s="467"/>
      <c r="S95" s="467"/>
      <c r="T95" s="467"/>
      <c r="U95" s="467"/>
      <c r="V95" s="467"/>
      <c r="W95" s="467"/>
      <c r="X95" s="467"/>
      <c r="Y95" s="467"/>
      <c r="Z95" s="467"/>
      <c r="AA95" s="467"/>
      <c r="AB95" s="467"/>
      <c r="AC95" s="467"/>
      <c r="AD95" s="467"/>
      <c r="AE95" s="467"/>
      <c r="AF95" s="467"/>
      <c r="AG95" s="467"/>
      <c r="AH95" s="467"/>
      <c r="AI95" s="467"/>
      <c r="AJ95" s="467"/>
      <c r="AK95" s="467"/>
      <c r="AL95" s="467"/>
      <c r="AM95" s="467"/>
      <c r="AN95" s="467"/>
      <c r="AO95" s="467"/>
      <c r="AP95" s="467"/>
      <c r="AQ95" s="467"/>
      <c r="AR95" s="467"/>
      <c r="AS95" s="467"/>
      <c r="AT95" s="467"/>
      <c r="AU95" s="467"/>
      <c r="AV95" s="467"/>
      <c r="AW95" s="467"/>
      <c r="AX95" s="467"/>
      <c r="AY95" s="467"/>
      <c r="AZ95" s="467"/>
      <c r="BA95" s="467"/>
      <c r="BB95" s="467"/>
      <c r="BC95" s="467"/>
      <c r="BD95" s="467"/>
      <c r="BE95" s="467"/>
      <c r="BF95" s="467"/>
      <c r="BG95" s="467"/>
      <c r="BH95" s="467"/>
      <c r="BI95" s="467"/>
      <c r="BJ95" s="467"/>
      <c r="BK95" s="467"/>
      <c r="BL95" s="467"/>
      <c r="BM95" s="467"/>
      <c r="BN95" s="467"/>
      <c r="BO95" s="467"/>
      <c r="BP95" s="467"/>
      <c r="BQ95" s="467"/>
      <c r="BR95" s="467"/>
      <c r="BS95" s="467"/>
      <c r="BT95" s="467"/>
      <c r="BU95" s="467"/>
      <c r="BV95" s="467"/>
      <c r="BW95" s="467"/>
      <c r="BX95" s="467"/>
      <c r="BY95" s="467"/>
      <c r="BZ95" s="288" t="s">
        <v>104</v>
      </c>
      <c r="CA95" s="289"/>
      <c r="CB95" s="289"/>
      <c r="CC95" s="289"/>
      <c r="CD95" s="289"/>
      <c r="CE95" s="289"/>
      <c r="CF95" s="289"/>
      <c r="CG95" s="290"/>
      <c r="CH95" s="291" t="s">
        <v>33</v>
      </c>
      <c r="CI95" s="289"/>
      <c r="CJ95" s="289"/>
      <c r="CK95" s="289"/>
      <c r="CL95" s="289"/>
      <c r="CM95" s="289"/>
      <c r="CN95" s="289"/>
      <c r="CO95" s="289"/>
      <c r="CP95" s="289"/>
      <c r="CQ95" s="289"/>
      <c r="CR95" s="289"/>
      <c r="CS95" s="289"/>
      <c r="CT95" s="290"/>
      <c r="CU95" s="291"/>
      <c r="CV95" s="289"/>
      <c r="CW95" s="289"/>
      <c r="CX95" s="289"/>
      <c r="CY95" s="289"/>
      <c r="CZ95" s="289"/>
      <c r="DA95" s="289"/>
      <c r="DB95" s="289"/>
      <c r="DC95" s="289"/>
      <c r="DD95" s="289"/>
      <c r="DE95" s="289"/>
      <c r="DF95" s="289"/>
      <c r="DG95" s="290"/>
      <c r="DH95" s="511">
        <f>DH96+DH99+DH97+DH98+DH101+DH100</f>
        <v>30854397.789999999</v>
      </c>
      <c r="DI95" s="512"/>
      <c r="DJ95" s="512"/>
      <c r="DK95" s="512"/>
      <c r="DL95" s="512"/>
      <c r="DM95" s="512"/>
      <c r="DN95" s="512"/>
      <c r="DO95" s="512"/>
      <c r="DP95" s="512"/>
      <c r="DQ95" s="512"/>
      <c r="DR95" s="512"/>
      <c r="DS95" s="512"/>
      <c r="DT95" s="513"/>
      <c r="DU95" s="511">
        <f t="shared" ref="DU95" si="30">DU96+DU99+DU97+DU98+DU101+DU100</f>
        <v>23579987</v>
      </c>
      <c r="DV95" s="512"/>
      <c r="DW95" s="512"/>
      <c r="DX95" s="512"/>
      <c r="DY95" s="512"/>
      <c r="DZ95" s="512"/>
      <c r="EA95" s="512"/>
      <c r="EB95" s="512"/>
      <c r="EC95" s="512"/>
      <c r="ED95" s="512"/>
      <c r="EE95" s="512"/>
      <c r="EF95" s="512"/>
      <c r="EG95" s="513"/>
      <c r="EH95" s="511">
        <f t="shared" ref="EH95" si="31">EH96+EH99+EH97+EH98+EH101+EH100</f>
        <v>23581339</v>
      </c>
      <c r="EI95" s="512"/>
      <c r="EJ95" s="512"/>
      <c r="EK95" s="512"/>
      <c r="EL95" s="512"/>
      <c r="EM95" s="512"/>
      <c r="EN95" s="512"/>
      <c r="EO95" s="512"/>
      <c r="EP95" s="512"/>
      <c r="EQ95" s="512"/>
      <c r="ER95" s="512"/>
      <c r="ES95" s="512"/>
      <c r="ET95" s="513"/>
      <c r="EU95" s="511">
        <f t="shared" ref="EU95" si="32">EU96+EU99+EU97+EU98+EU101+EU100</f>
        <v>0</v>
      </c>
      <c r="EV95" s="512"/>
      <c r="EW95" s="512"/>
      <c r="EX95" s="512"/>
      <c r="EY95" s="512"/>
      <c r="EZ95" s="512"/>
      <c r="FA95" s="512"/>
      <c r="FB95" s="512"/>
      <c r="FC95" s="512"/>
      <c r="FD95" s="512"/>
      <c r="FE95" s="512"/>
      <c r="FF95" s="512"/>
      <c r="FG95" s="513"/>
      <c r="FJ95" s="37"/>
      <c r="FK95" s="38"/>
      <c r="FL95" s="38"/>
      <c r="FM95" s="39"/>
      <c r="FN95" s="37"/>
      <c r="FO95" s="38"/>
      <c r="FP95" s="38"/>
      <c r="FQ95" s="39"/>
      <c r="FR95" s="37"/>
      <c r="FS95" s="38"/>
      <c r="FT95" s="38"/>
      <c r="FU95" s="39"/>
      <c r="FV95" s="37"/>
      <c r="FW95" s="38"/>
      <c r="FX95" s="38"/>
      <c r="FY95" s="39"/>
    </row>
    <row r="96" spans="3:181" s="22" customFormat="1" ht="21.75" customHeight="1" thickBot="1" x14ac:dyDescent="0.25">
      <c r="C96" s="294" t="s">
        <v>105</v>
      </c>
      <c r="D96" s="295"/>
      <c r="E96" s="295"/>
      <c r="F96" s="295"/>
      <c r="G96" s="295"/>
      <c r="H96" s="295"/>
      <c r="I96" s="295"/>
      <c r="J96" s="295"/>
      <c r="K96" s="295"/>
      <c r="L96" s="295"/>
      <c r="M96" s="295"/>
      <c r="N96" s="295"/>
      <c r="O96" s="295"/>
      <c r="P96" s="295"/>
      <c r="Q96" s="295"/>
      <c r="R96" s="295"/>
      <c r="S96" s="295"/>
      <c r="T96" s="295"/>
      <c r="U96" s="295"/>
      <c r="V96" s="295"/>
      <c r="W96" s="295"/>
      <c r="X96" s="295"/>
      <c r="Y96" s="295"/>
      <c r="Z96" s="295"/>
      <c r="AA96" s="295"/>
      <c r="AB96" s="295"/>
      <c r="AC96" s="295"/>
      <c r="AD96" s="295"/>
      <c r="AE96" s="295"/>
      <c r="AF96" s="295"/>
      <c r="AG96" s="295"/>
      <c r="AH96" s="295"/>
      <c r="AI96" s="295"/>
      <c r="AJ96" s="295"/>
      <c r="AK96" s="295"/>
      <c r="AL96" s="295"/>
      <c r="AM96" s="295"/>
      <c r="AN96" s="295"/>
      <c r="AO96" s="295"/>
      <c r="AP96" s="295"/>
      <c r="AQ96" s="295"/>
      <c r="AR96" s="295"/>
      <c r="AS96" s="295"/>
      <c r="AT96" s="295"/>
      <c r="AU96" s="295"/>
      <c r="AV96" s="295"/>
      <c r="AW96" s="295"/>
      <c r="AX96" s="295"/>
      <c r="AY96" s="295"/>
      <c r="AZ96" s="295"/>
      <c r="BA96" s="295"/>
      <c r="BB96" s="295"/>
      <c r="BC96" s="295"/>
      <c r="BD96" s="295"/>
      <c r="BE96" s="295"/>
      <c r="BF96" s="295"/>
      <c r="BG96" s="295"/>
      <c r="BH96" s="295"/>
      <c r="BI96" s="295"/>
      <c r="BJ96" s="295"/>
      <c r="BK96" s="295"/>
      <c r="BL96" s="295"/>
      <c r="BM96" s="295"/>
      <c r="BN96" s="295"/>
      <c r="BO96" s="295"/>
      <c r="BP96" s="295"/>
      <c r="BQ96" s="295"/>
      <c r="BR96" s="295"/>
      <c r="BS96" s="295"/>
      <c r="BT96" s="295"/>
      <c r="BU96" s="295"/>
      <c r="BV96" s="295"/>
      <c r="BW96" s="295"/>
      <c r="BX96" s="295"/>
      <c r="BY96" s="295"/>
      <c r="BZ96" s="288" t="s">
        <v>106</v>
      </c>
      <c r="CA96" s="289"/>
      <c r="CB96" s="289"/>
      <c r="CC96" s="289"/>
      <c r="CD96" s="289"/>
      <c r="CE96" s="289"/>
      <c r="CF96" s="289"/>
      <c r="CG96" s="290"/>
      <c r="CH96" s="291" t="s">
        <v>107</v>
      </c>
      <c r="CI96" s="289"/>
      <c r="CJ96" s="289"/>
      <c r="CK96" s="289"/>
      <c r="CL96" s="289"/>
      <c r="CM96" s="289"/>
      <c r="CN96" s="289"/>
      <c r="CO96" s="289"/>
      <c r="CP96" s="289"/>
      <c r="CQ96" s="289"/>
      <c r="CR96" s="289"/>
      <c r="CS96" s="289"/>
      <c r="CT96" s="290"/>
      <c r="CU96" s="291"/>
      <c r="CV96" s="289"/>
      <c r="CW96" s="289"/>
      <c r="CX96" s="289"/>
      <c r="CY96" s="289"/>
      <c r="CZ96" s="289"/>
      <c r="DA96" s="289"/>
      <c r="DB96" s="289"/>
      <c r="DC96" s="289"/>
      <c r="DD96" s="289"/>
      <c r="DE96" s="289"/>
      <c r="DF96" s="289"/>
      <c r="DG96" s="290"/>
      <c r="DH96" s="282"/>
      <c r="DI96" s="283"/>
      <c r="DJ96" s="283"/>
      <c r="DK96" s="283"/>
      <c r="DL96" s="283"/>
      <c r="DM96" s="283"/>
      <c r="DN96" s="283"/>
      <c r="DO96" s="283"/>
      <c r="DP96" s="283"/>
      <c r="DQ96" s="283"/>
      <c r="DR96" s="283"/>
      <c r="DS96" s="283"/>
      <c r="DT96" s="284"/>
      <c r="DU96" s="282"/>
      <c r="DV96" s="283"/>
      <c r="DW96" s="283"/>
      <c r="DX96" s="283"/>
      <c r="DY96" s="283"/>
      <c r="DZ96" s="283"/>
      <c r="EA96" s="283"/>
      <c r="EB96" s="283"/>
      <c r="EC96" s="283"/>
      <c r="ED96" s="283"/>
      <c r="EE96" s="283"/>
      <c r="EF96" s="283"/>
      <c r="EG96" s="284"/>
      <c r="EH96" s="282"/>
      <c r="EI96" s="283"/>
      <c r="EJ96" s="283"/>
      <c r="EK96" s="283"/>
      <c r="EL96" s="283"/>
      <c r="EM96" s="283"/>
      <c r="EN96" s="283"/>
      <c r="EO96" s="283"/>
      <c r="EP96" s="283"/>
      <c r="EQ96" s="283"/>
      <c r="ER96" s="283"/>
      <c r="ES96" s="283"/>
      <c r="ET96" s="284"/>
      <c r="EU96" s="282"/>
      <c r="EV96" s="283"/>
      <c r="EW96" s="283"/>
      <c r="EX96" s="283"/>
      <c r="EY96" s="283"/>
      <c r="EZ96" s="283"/>
      <c r="FA96" s="283"/>
      <c r="FB96" s="283"/>
      <c r="FC96" s="283"/>
      <c r="FD96" s="283"/>
      <c r="FE96" s="283"/>
      <c r="FF96" s="283"/>
      <c r="FG96" s="284"/>
      <c r="FJ96" s="37"/>
      <c r="FK96" s="38"/>
      <c r="FL96" s="38"/>
      <c r="FM96" s="39"/>
      <c r="FN96" s="37"/>
      <c r="FO96" s="38"/>
      <c r="FP96" s="38"/>
      <c r="FQ96" s="39"/>
      <c r="FR96" s="37"/>
      <c r="FS96" s="38"/>
      <c r="FT96" s="38"/>
      <c r="FU96" s="39"/>
      <c r="FV96" s="37"/>
      <c r="FW96" s="38"/>
      <c r="FX96" s="38"/>
      <c r="FY96" s="39"/>
    </row>
    <row r="97" spans="3:181" s="22" customFormat="1" ht="21.75" customHeight="1" x14ac:dyDescent="0.2">
      <c r="C97" s="294" t="s">
        <v>108</v>
      </c>
      <c r="D97" s="295"/>
      <c r="E97" s="295"/>
      <c r="F97" s="295"/>
      <c r="G97" s="295"/>
      <c r="H97" s="295"/>
      <c r="I97" s="295"/>
      <c r="J97" s="295"/>
      <c r="K97" s="295"/>
      <c r="L97" s="295"/>
      <c r="M97" s="295"/>
      <c r="N97" s="295"/>
      <c r="O97" s="295"/>
      <c r="P97" s="295"/>
      <c r="Q97" s="295"/>
      <c r="R97" s="295"/>
      <c r="S97" s="295"/>
      <c r="T97" s="295"/>
      <c r="U97" s="295"/>
      <c r="V97" s="295"/>
      <c r="W97" s="295"/>
      <c r="X97" s="295"/>
      <c r="Y97" s="295"/>
      <c r="Z97" s="295"/>
      <c r="AA97" s="295"/>
      <c r="AB97" s="295"/>
      <c r="AC97" s="295"/>
      <c r="AD97" s="295"/>
      <c r="AE97" s="295"/>
      <c r="AF97" s="295"/>
      <c r="AG97" s="295"/>
      <c r="AH97" s="295"/>
      <c r="AI97" s="295"/>
      <c r="AJ97" s="295"/>
      <c r="AK97" s="295"/>
      <c r="AL97" s="295"/>
      <c r="AM97" s="295"/>
      <c r="AN97" s="295"/>
      <c r="AO97" s="295"/>
      <c r="AP97" s="295"/>
      <c r="AQ97" s="295"/>
      <c r="AR97" s="295"/>
      <c r="AS97" s="295"/>
      <c r="AT97" s="295"/>
      <c r="AU97" s="295"/>
      <c r="AV97" s="295"/>
      <c r="AW97" s="295"/>
      <c r="AX97" s="295"/>
      <c r="AY97" s="295"/>
      <c r="AZ97" s="295"/>
      <c r="BA97" s="295"/>
      <c r="BB97" s="295"/>
      <c r="BC97" s="295"/>
      <c r="BD97" s="295"/>
      <c r="BE97" s="295"/>
      <c r="BF97" s="295"/>
      <c r="BG97" s="295"/>
      <c r="BH97" s="295"/>
      <c r="BI97" s="295"/>
      <c r="BJ97" s="295"/>
      <c r="BK97" s="295"/>
      <c r="BL97" s="295"/>
      <c r="BM97" s="295"/>
      <c r="BN97" s="295"/>
      <c r="BO97" s="295"/>
      <c r="BP97" s="295"/>
      <c r="BQ97" s="295"/>
      <c r="BR97" s="295"/>
      <c r="BS97" s="295"/>
      <c r="BT97" s="295"/>
      <c r="BU97" s="295"/>
      <c r="BV97" s="295"/>
      <c r="BW97" s="295"/>
      <c r="BX97" s="295"/>
      <c r="BY97" s="295"/>
      <c r="BZ97" s="383" t="s">
        <v>109</v>
      </c>
      <c r="CA97" s="384"/>
      <c r="CB97" s="384"/>
      <c r="CC97" s="384"/>
      <c r="CD97" s="384"/>
      <c r="CE97" s="384"/>
      <c r="CF97" s="384"/>
      <c r="CG97" s="385"/>
      <c r="CH97" s="386" t="s">
        <v>110</v>
      </c>
      <c r="CI97" s="384"/>
      <c r="CJ97" s="384"/>
      <c r="CK97" s="384"/>
      <c r="CL97" s="384"/>
      <c r="CM97" s="384"/>
      <c r="CN97" s="384"/>
      <c r="CO97" s="384"/>
      <c r="CP97" s="384"/>
      <c r="CQ97" s="384"/>
      <c r="CR97" s="384"/>
      <c r="CS97" s="384"/>
      <c r="CT97" s="385"/>
      <c r="CU97" s="386"/>
      <c r="CV97" s="384"/>
      <c r="CW97" s="384"/>
      <c r="CX97" s="384"/>
      <c r="CY97" s="384"/>
      <c r="CZ97" s="384"/>
      <c r="DA97" s="384"/>
      <c r="DB97" s="384"/>
      <c r="DC97" s="384"/>
      <c r="DD97" s="384"/>
      <c r="DE97" s="384"/>
      <c r="DF97" s="384"/>
      <c r="DG97" s="385"/>
      <c r="DH97" s="390"/>
      <c r="DI97" s="391"/>
      <c r="DJ97" s="391"/>
      <c r="DK97" s="391"/>
      <c r="DL97" s="391"/>
      <c r="DM97" s="391"/>
      <c r="DN97" s="391"/>
      <c r="DO97" s="391"/>
      <c r="DP97" s="391"/>
      <c r="DQ97" s="391"/>
      <c r="DR97" s="391"/>
      <c r="DS97" s="391"/>
      <c r="DT97" s="392"/>
      <c r="DU97" s="390"/>
      <c r="DV97" s="391"/>
      <c r="DW97" s="391"/>
      <c r="DX97" s="391"/>
      <c r="DY97" s="391"/>
      <c r="DZ97" s="391"/>
      <c r="EA97" s="391"/>
      <c r="EB97" s="391"/>
      <c r="EC97" s="391"/>
      <c r="ED97" s="391"/>
      <c r="EE97" s="391"/>
      <c r="EF97" s="391"/>
      <c r="EG97" s="392"/>
      <c r="EH97" s="390"/>
      <c r="EI97" s="391"/>
      <c r="EJ97" s="391"/>
      <c r="EK97" s="391"/>
      <c r="EL97" s="391"/>
      <c r="EM97" s="391"/>
      <c r="EN97" s="391"/>
      <c r="EO97" s="391"/>
      <c r="EP97" s="391"/>
      <c r="EQ97" s="391"/>
      <c r="ER97" s="391"/>
      <c r="ES97" s="391"/>
      <c r="ET97" s="392"/>
      <c r="EU97" s="390"/>
      <c r="EV97" s="391"/>
      <c r="EW97" s="391"/>
      <c r="EX97" s="391"/>
      <c r="EY97" s="391"/>
      <c r="EZ97" s="391"/>
      <c r="FA97" s="391"/>
      <c r="FB97" s="391"/>
      <c r="FC97" s="391"/>
      <c r="FD97" s="391"/>
      <c r="FE97" s="391"/>
      <c r="FF97" s="391"/>
      <c r="FG97" s="392"/>
      <c r="FJ97" s="37"/>
      <c r="FK97" s="38"/>
      <c r="FL97" s="38"/>
      <c r="FM97" s="39"/>
      <c r="FN97" s="37"/>
      <c r="FO97" s="38"/>
      <c r="FP97" s="38"/>
      <c r="FQ97" s="39"/>
      <c r="FR97" s="37"/>
      <c r="FS97" s="38"/>
      <c r="FT97" s="38"/>
      <c r="FU97" s="39"/>
      <c r="FV97" s="37"/>
      <c r="FW97" s="38"/>
      <c r="FX97" s="38"/>
      <c r="FY97" s="39"/>
    </row>
    <row r="98" spans="3:181" s="22" customFormat="1" ht="11.25" customHeight="1" x14ac:dyDescent="0.2">
      <c r="C98" s="393" t="s">
        <v>111</v>
      </c>
      <c r="D98" s="394"/>
      <c r="E98" s="394"/>
      <c r="F98" s="394"/>
      <c r="G98" s="394"/>
      <c r="H98" s="394"/>
      <c r="I98" s="394"/>
      <c r="J98" s="394"/>
      <c r="K98" s="394"/>
      <c r="L98" s="394"/>
      <c r="M98" s="394"/>
      <c r="N98" s="394"/>
      <c r="O98" s="394"/>
      <c r="P98" s="394"/>
      <c r="Q98" s="394"/>
      <c r="R98" s="394"/>
      <c r="S98" s="394"/>
      <c r="T98" s="394"/>
      <c r="U98" s="394"/>
      <c r="V98" s="394"/>
      <c r="W98" s="394"/>
      <c r="X98" s="394"/>
      <c r="Y98" s="394"/>
      <c r="Z98" s="394"/>
      <c r="AA98" s="394"/>
      <c r="AB98" s="394"/>
      <c r="AC98" s="394"/>
      <c r="AD98" s="394"/>
      <c r="AE98" s="394"/>
      <c r="AF98" s="394"/>
      <c r="AG98" s="394"/>
      <c r="AH98" s="394"/>
      <c r="AI98" s="394"/>
      <c r="AJ98" s="394"/>
      <c r="AK98" s="394"/>
      <c r="AL98" s="394"/>
      <c r="AM98" s="394"/>
      <c r="AN98" s="394"/>
      <c r="AO98" s="394"/>
      <c r="AP98" s="394"/>
      <c r="AQ98" s="394"/>
      <c r="AR98" s="394"/>
      <c r="AS98" s="394"/>
      <c r="AT98" s="394"/>
      <c r="AU98" s="394"/>
      <c r="AV98" s="394"/>
      <c r="AW98" s="394"/>
      <c r="AX98" s="394"/>
      <c r="AY98" s="394"/>
      <c r="AZ98" s="394"/>
      <c r="BA98" s="394"/>
      <c r="BB98" s="394"/>
      <c r="BC98" s="394"/>
      <c r="BD98" s="394"/>
      <c r="BE98" s="394"/>
      <c r="BF98" s="394"/>
      <c r="BG98" s="394"/>
      <c r="BH98" s="394"/>
      <c r="BI98" s="394"/>
      <c r="BJ98" s="394"/>
      <c r="BK98" s="394"/>
      <c r="BL98" s="394"/>
      <c r="BM98" s="394"/>
      <c r="BN98" s="394"/>
      <c r="BO98" s="394"/>
      <c r="BP98" s="394"/>
      <c r="BQ98" s="394"/>
      <c r="BR98" s="394"/>
      <c r="BS98" s="394"/>
      <c r="BT98" s="394"/>
      <c r="BU98" s="394"/>
      <c r="BV98" s="394"/>
      <c r="BW98" s="394"/>
      <c r="BX98" s="394"/>
      <c r="BY98" s="395"/>
      <c r="BZ98" s="300" t="s">
        <v>325</v>
      </c>
      <c r="CA98" s="301"/>
      <c r="CB98" s="301"/>
      <c r="CC98" s="301"/>
      <c r="CD98" s="301"/>
      <c r="CE98" s="301"/>
      <c r="CF98" s="301"/>
      <c r="CG98" s="302"/>
      <c r="CH98" s="303" t="s">
        <v>112</v>
      </c>
      <c r="CI98" s="301"/>
      <c r="CJ98" s="301"/>
      <c r="CK98" s="301"/>
      <c r="CL98" s="301"/>
      <c r="CM98" s="301"/>
      <c r="CN98" s="301"/>
      <c r="CO98" s="301"/>
      <c r="CP98" s="301"/>
      <c r="CQ98" s="301"/>
      <c r="CR98" s="301"/>
      <c r="CS98" s="301"/>
      <c r="CT98" s="302"/>
      <c r="CU98" s="303"/>
      <c r="CV98" s="301"/>
      <c r="CW98" s="301"/>
      <c r="CX98" s="301"/>
      <c r="CY98" s="301"/>
      <c r="CZ98" s="301"/>
      <c r="DA98" s="301"/>
      <c r="DB98" s="301"/>
      <c r="DC98" s="301"/>
      <c r="DD98" s="301"/>
      <c r="DE98" s="301"/>
      <c r="DF98" s="301"/>
      <c r="DG98" s="302"/>
      <c r="DH98" s="514">
        <f>FJ98+FK98+FL98+FM98+FV98+FW98+FX98+FY98</f>
        <v>17729912.210000001</v>
      </c>
      <c r="DI98" s="515"/>
      <c r="DJ98" s="515"/>
      <c r="DK98" s="515"/>
      <c r="DL98" s="515"/>
      <c r="DM98" s="515"/>
      <c r="DN98" s="515"/>
      <c r="DO98" s="515"/>
      <c r="DP98" s="515"/>
      <c r="DQ98" s="515"/>
      <c r="DR98" s="515"/>
      <c r="DS98" s="515"/>
      <c r="DT98" s="516"/>
      <c r="DU98" s="405">
        <f>FN98+FO98+FP98+FQ98</f>
        <v>14521500</v>
      </c>
      <c r="DV98" s="406"/>
      <c r="DW98" s="406"/>
      <c r="DX98" s="406"/>
      <c r="DY98" s="406"/>
      <c r="DZ98" s="406"/>
      <c r="EA98" s="406"/>
      <c r="EB98" s="406"/>
      <c r="EC98" s="406"/>
      <c r="ED98" s="406"/>
      <c r="EE98" s="406"/>
      <c r="EF98" s="406"/>
      <c r="EG98" s="407"/>
      <c r="EH98" s="405">
        <f>FR98+FS98+FT98+FU98</f>
        <v>14522852</v>
      </c>
      <c r="EI98" s="406"/>
      <c r="EJ98" s="406"/>
      <c r="EK98" s="406"/>
      <c r="EL98" s="406"/>
      <c r="EM98" s="406"/>
      <c r="EN98" s="406"/>
      <c r="EO98" s="406"/>
      <c r="EP98" s="406"/>
      <c r="EQ98" s="406"/>
      <c r="ER98" s="406"/>
      <c r="ES98" s="406"/>
      <c r="ET98" s="407"/>
      <c r="EU98" s="405"/>
      <c r="EV98" s="406"/>
      <c r="EW98" s="406"/>
      <c r="EX98" s="406"/>
      <c r="EY98" s="406"/>
      <c r="EZ98" s="406"/>
      <c r="FA98" s="406"/>
      <c r="FB98" s="406"/>
      <c r="FC98" s="406"/>
      <c r="FD98" s="406"/>
      <c r="FE98" s="406"/>
      <c r="FF98" s="406"/>
      <c r="FG98" s="407"/>
      <c r="FJ98" s="37">
        <f>6185596-1012443.67-563474.01-756.85-4468.97+94993.71-701156.56-11305.33-12879</f>
        <v>3974105.3200000008</v>
      </c>
      <c r="FK98" s="38">
        <f>331.23</f>
        <v>331.23</v>
      </c>
      <c r="FL98" s="38">
        <f>5869105+94000+1924620</f>
        <v>7887725</v>
      </c>
      <c r="FM98" s="39">
        <f>2466799+61293.1-50000+2210.64-146.29-184.94</f>
        <v>2479971.5100000002</v>
      </c>
      <c r="FN98" s="37">
        <v>6185596</v>
      </c>
      <c r="FO98" s="38"/>
      <c r="FP98" s="38">
        <v>5869105</v>
      </c>
      <c r="FQ98" s="39">
        <v>2466799</v>
      </c>
      <c r="FR98" s="37">
        <v>6185596</v>
      </c>
      <c r="FS98" s="38"/>
      <c r="FT98" s="38">
        <v>5870457</v>
      </c>
      <c r="FU98" s="39">
        <v>2466799</v>
      </c>
      <c r="FV98" s="38">
        <f>836544.88+4063.77</f>
        <v>840608.65</v>
      </c>
      <c r="FW98" s="38"/>
      <c r="FX98" s="38">
        <v>400000</v>
      </c>
      <c r="FY98" s="39">
        <v>2147170.5</v>
      </c>
    </row>
    <row r="99" spans="3:181" s="73" customFormat="1" ht="22.5" customHeight="1" x14ac:dyDescent="0.2">
      <c r="C99" s="292" t="s">
        <v>327</v>
      </c>
      <c r="D99" s="298"/>
      <c r="E99" s="298"/>
      <c r="F99" s="298"/>
      <c r="G99" s="298"/>
      <c r="H99" s="298"/>
      <c r="I99" s="298"/>
      <c r="J99" s="298"/>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9"/>
      <c r="BZ99" s="300" t="s">
        <v>114</v>
      </c>
      <c r="CA99" s="301"/>
      <c r="CB99" s="301"/>
      <c r="CC99" s="301"/>
      <c r="CD99" s="301"/>
      <c r="CE99" s="301"/>
      <c r="CF99" s="301"/>
      <c r="CG99" s="302"/>
      <c r="CH99" s="303" t="s">
        <v>326</v>
      </c>
      <c r="CI99" s="301"/>
      <c r="CJ99" s="301"/>
      <c r="CK99" s="301"/>
      <c r="CL99" s="301"/>
      <c r="CM99" s="301"/>
      <c r="CN99" s="301"/>
      <c r="CO99" s="301"/>
      <c r="CP99" s="301"/>
      <c r="CQ99" s="301"/>
      <c r="CR99" s="301"/>
      <c r="CS99" s="301"/>
      <c r="CT99" s="302"/>
      <c r="CU99" s="291"/>
      <c r="CV99" s="289"/>
      <c r="CW99" s="289"/>
      <c r="CX99" s="289"/>
      <c r="CY99" s="289"/>
      <c r="CZ99" s="289"/>
      <c r="DA99" s="289"/>
      <c r="DB99" s="289"/>
      <c r="DC99" s="289"/>
      <c r="DD99" s="289"/>
      <c r="DE99" s="289"/>
      <c r="DF99" s="289"/>
      <c r="DG99" s="290"/>
      <c r="DH99" s="304"/>
      <c r="DI99" s="305"/>
      <c r="DJ99" s="305"/>
      <c r="DK99" s="305"/>
      <c r="DL99" s="305"/>
      <c r="DM99" s="305"/>
      <c r="DN99" s="305"/>
      <c r="DO99" s="305"/>
      <c r="DP99" s="305"/>
      <c r="DQ99" s="305"/>
      <c r="DR99" s="305"/>
      <c r="DS99" s="305"/>
      <c r="DT99" s="306"/>
      <c r="DU99" s="282"/>
      <c r="DV99" s="283"/>
      <c r="DW99" s="283"/>
      <c r="DX99" s="283"/>
      <c r="DY99" s="283"/>
      <c r="DZ99" s="283"/>
      <c r="EA99" s="283"/>
      <c r="EB99" s="283"/>
      <c r="EC99" s="283"/>
      <c r="ED99" s="283"/>
      <c r="EE99" s="283"/>
      <c r="EF99" s="283"/>
      <c r="EG99" s="284"/>
      <c r="EH99" s="282"/>
      <c r="EI99" s="283"/>
      <c r="EJ99" s="283"/>
      <c r="EK99" s="283"/>
      <c r="EL99" s="283"/>
      <c r="EM99" s="283"/>
      <c r="EN99" s="283"/>
      <c r="EO99" s="283"/>
      <c r="EP99" s="283"/>
      <c r="EQ99" s="283"/>
      <c r="ER99" s="283"/>
      <c r="ES99" s="283"/>
      <c r="ET99" s="284"/>
      <c r="EU99" s="282"/>
      <c r="EV99" s="283"/>
      <c r="EW99" s="283"/>
      <c r="EX99" s="283"/>
      <c r="EY99" s="283"/>
      <c r="EZ99" s="283"/>
      <c r="FA99" s="283"/>
      <c r="FB99" s="283"/>
      <c r="FC99" s="283"/>
      <c r="FD99" s="283"/>
      <c r="FE99" s="283"/>
      <c r="FF99" s="283"/>
      <c r="FG99" s="284"/>
      <c r="FJ99" s="37"/>
      <c r="FK99" s="38"/>
      <c r="FL99" s="38"/>
      <c r="FM99" s="39"/>
      <c r="FN99" s="37"/>
      <c r="FO99" s="38"/>
      <c r="FP99" s="38"/>
      <c r="FQ99" s="39"/>
      <c r="FR99" s="37"/>
      <c r="FS99" s="38"/>
      <c r="FT99" s="38"/>
      <c r="FU99" s="39"/>
      <c r="FV99" s="38"/>
      <c r="FW99" s="38"/>
      <c r="FX99" s="38"/>
      <c r="FY99" s="39"/>
    </row>
    <row r="100" spans="3:181" s="43" customFormat="1" ht="11.25" customHeight="1" x14ac:dyDescent="0.2">
      <c r="C100" s="535" t="s">
        <v>278</v>
      </c>
      <c r="D100" s="536"/>
      <c r="E100" s="536"/>
      <c r="F100" s="536"/>
      <c r="G100" s="536"/>
      <c r="H100" s="536"/>
      <c r="I100" s="536"/>
      <c r="J100" s="536"/>
      <c r="K100" s="536"/>
      <c r="L100" s="536"/>
      <c r="M100" s="536"/>
      <c r="N100" s="536"/>
      <c r="O100" s="536"/>
      <c r="P100" s="536"/>
      <c r="Q100" s="536"/>
      <c r="R100" s="536"/>
      <c r="S100" s="536"/>
      <c r="T100" s="536"/>
      <c r="U100" s="536"/>
      <c r="V100" s="536"/>
      <c r="W100" s="536"/>
      <c r="X100" s="536"/>
      <c r="Y100" s="536"/>
      <c r="Z100" s="536"/>
      <c r="AA100" s="536"/>
      <c r="AB100" s="536"/>
      <c r="AC100" s="536"/>
      <c r="AD100" s="536"/>
      <c r="AE100" s="536"/>
      <c r="AF100" s="536"/>
      <c r="AG100" s="536"/>
      <c r="AH100" s="536"/>
      <c r="AI100" s="536"/>
      <c r="AJ100" s="536"/>
      <c r="AK100" s="536"/>
      <c r="AL100" s="536"/>
      <c r="AM100" s="536"/>
      <c r="AN100" s="536"/>
      <c r="AO100" s="536"/>
      <c r="AP100" s="536"/>
      <c r="AQ100" s="536"/>
      <c r="AR100" s="536"/>
      <c r="AS100" s="536"/>
      <c r="AT100" s="536"/>
      <c r="AU100" s="536"/>
      <c r="AV100" s="536"/>
      <c r="AW100" s="536"/>
      <c r="AX100" s="536"/>
      <c r="AY100" s="536"/>
      <c r="AZ100" s="536"/>
      <c r="BA100" s="536"/>
      <c r="BB100" s="536"/>
      <c r="BC100" s="536"/>
      <c r="BD100" s="536"/>
      <c r="BE100" s="536"/>
      <c r="BF100" s="536"/>
      <c r="BG100" s="536"/>
      <c r="BH100" s="536"/>
      <c r="BI100" s="536"/>
      <c r="BJ100" s="536"/>
      <c r="BK100" s="536"/>
      <c r="BL100" s="536"/>
      <c r="BM100" s="536"/>
      <c r="BN100" s="536"/>
      <c r="BO100" s="536"/>
      <c r="BP100" s="536"/>
      <c r="BQ100" s="536"/>
      <c r="BR100" s="536"/>
      <c r="BS100" s="536"/>
      <c r="BT100" s="536"/>
      <c r="BU100" s="536"/>
      <c r="BV100" s="536"/>
      <c r="BW100" s="536"/>
      <c r="BX100" s="536"/>
      <c r="BY100" s="537"/>
      <c r="BZ100" s="300" t="s">
        <v>328</v>
      </c>
      <c r="CA100" s="301"/>
      <c r="CB100" s="301"/>
      <c r="CC100" s="301"/>
      <c r="CD100" s="301"/>
      <c r="CE100" s="301"/>
      <c r="CF100" s="301"/>
      <c r="CG100" s="302"/>
      <c r="CH100" s="303" t="s">
        <v>276</v>
      </c>
      <c r="CI100" s="301"/>
      <c r="CJ100" s="301"/>
      <c r="CK100" s="301"/>
      <c r="CL100" s="301"/>
      <c r="CM100" s="301"/>
      <c r="CN100" s="301"/>
      <c r="CO100" s="301"/>
      <c r="CP100" s="301"/>
      <c r="CQ100" s="301"/>
      <c r="CR100" s="301"/>
      <c r="CS100" s="301"/>
      <c r="CT100" s="302"/>
      <c r="CU100" s="303"/>
      <c r="CV100" s="301"/>
      <c r="CW100" s="301"/>
      <c r="CX100" s="301"/>
      <c r="CY100" s="301"/>
      <c r="CZ100" s="301"/>
      <c r="DA100" s="301"/>
      <c r="DB100" s="301"/>
      <c r="DC100" s="301"/>
      <c r="DD100" s="301"/>
      <c r="DE100" s="301"/>
      <c r="DF100" s="301"/>
      <c r="DG100" s="302"/>
      <c r="DH100" s="405">
        <f>FJ100+FK100+FL100+FM100+FV100+FW100+FX100+FY100</f>
        <v>13124485.58</v>
      </c>
      <c r="DI100" s="406"/>
      <c r="DJ100" s="406"/>
      <c r="DK100" s="406"/>
      <c r="DL100" s="406"/>
      <c r="DM100" s="406"/>
      <c r="DN100" s="406"/>
      <c r="DO100" s="406"/>
      <c r="DP100" s="406"/>
      <c r="DQ100" s="406"/>
      <c r="DR100" s="406"/>
      <c r="DS100" s="406"/>
      <c r="DT100" s="407"/>
      <c r="DU100" s="405">
        <f>FN100+FO100+FP100+FQ100</f>
        <v>9058487</v>
      </c>
      <c r="DV100" s="406"/>
      <c r="DW100" s="406"/>
      <c r="DX100" s="406"/>
      <c r="DY100" s="406"/>
      <c r="DZ100" s="406"/>
      <c r="EA100" s="406"/>
      <c r="EB100" s="406"/>
      <c r="EC100" s="406"/>
      <c r="ED100" s="406"/>
      <c r="EE100" s="406"/>
      <c r="EF100" s="406"/>
      <c r="EG100" s="407"/>
      <c r="EH100" s="405">
        <f>FR100+FS100+FT100+FU100</f>
        <v>9058487</v>
      </c>
      <c r="EI100" s="406"/>
      <c r="EJ100" s="406"/>
      <c r="EK100" s="406"/>
      <c r="EL100" s="406"/>
      <c r="EM100" s="406"/>
      <c r="EN100" s="406"/>
      <c r="EO100" s="406"/>
      <c r="EP100" s="406"/>
      <c r="EQ100" s="406"/>
      <c r="ER100" s="406"/>
      <c r="ES100" s="406"/>
      <c r="ET100" s="407"/>
      <c r="EU100" s="405"/>
      <c r="EV100" s="406"/>
      <c r="EW100" s="406"/>
      <c r="EX100" s="406"/>
      <c r="EY100" s="406"/>
      <c r="EZ100" s="406"/>
      <c r="FA100" s="406"/>
      <c r="FB100" s="406"/>
      <c r="FC100" s="406"/>
      <c r="FD100" s="406"/>
      <c r="FE100" s="406"/>
      <c r="FF100" s="406"/>
      <c r="FG100" s="407"/>
      <c r="FJ100" s="37">
        <f>8285687+563474.01+756.85+4468.97+816566.18+69781+1642642</f>
        <v>11383376.01</v>
      </c>
      <c r="FK100" s="38"/>
      <c r="FL100" s="38"/>
      <c r="FM100" s="39">
        <f>772800+5958</f>
        <v>778758</v>
      </c>
      <c r="FN100" s="37">
        <v>8285687</v>
      </c>
      <c r="FO100" s="38"/>
      <c r="FP100" s="38"/>
      <c r="FQ100" s="39">
        <v>772800</v>
      </c>
      <c r="FR100" s="37">
        <v>8285687</v>
      </c>
      <c r="FS100" s="38"/>
      <c r="FT100" s="38"/>
      <c r="FU100" s="39">
        <v>772800</v>
      </c>
      <c r="FV100" s="38">
        <v>962351.57</v>
      </c>
      <c r="FW100" s="38"/>
      <c r="FX100" s="38"/>
      <c r="FY100" s="39"/>
    </row>
    <row r="101" spans="3:181" s="22" customFormat="1" ht="11.25" customHeight="1" x14ac:dyDescent="0.2">
      <c r="C101" s="294" t="s">
        <v>113</v>
      </c>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88" t="s">
        <v>329</v>
      </c>
      <c r="CA101" s="289"/>
      <c r="CB101" s="289"/>
      <c r="CC101" s="289"/>
      <c r="CD101" s="289"/>
      <c r="CE101" s="289"/>
      <c r="CF101" s="289"/>
      <c r="CG101" s="290"/>
      <c r="CH101" s="291" t="s">
        <v>115</v>
      </c>
      <c r="CI101" s="289"/>
      <c r="CJ101" s="289"/>
      <c r="CK101" s="289"/>
      <c r="CL101" s="289"/>
      <c r="CM101" s="289"/>
      <c r="CN101" s="289"/>
      <c r="CO101" s="289"/>
      <c r="CP101" s="289"/>
      <c r="CQ101" s="289"/>
      <c r="CR101" s="289"/>
      <c r="CS101" s="289"/>
      <c r="CT101" s="290"/>
      <c r="CU101" s="291"/>
      <c r="CV101" s="289"/>
      <c r="CW101" s="289"/>
      <c r="CX101" s="289"/>
      <c r="CY101" s="289"/>
      <c r="CZ101" s="289"/>
      <c r="DA101" s="289"/>
      <c r="DB101" s="289"/>
      <c r="DC101" s="289"/>
      <c r="DD101" s="289"/>
      <c r="DE101" s="289"/>
      <c r="DF101" s="289"/>
      <c r="DG101" s="290"/>
      <c r="DH101" s="282">
        <f>DH102+DH103</f>
        <v>0</v>
      </c>
      <c r="DI101" s="283"/>
      <c r="DJ101" s="283"/>
      <c r="DK101" s="283"/>
      <c r="DL101" s="283"/>
      <c r="DM101" s="283"/>
      <c r="DN101" s="283"/>
      <c r="DO101" s="283"/>
      <c r="DP101" s="283"/>
      <c r="DQ101" s="283"/>
      <c r="DR101" s="283"/>
      <c r="DS101" s="283"/>
      <c r="DT101" s="284"/>
      <c r="DU101" s="282">
        <f t="shared" ref="DU101" si="33">DU102+DU103</f>
        <v>0</v>
      </c>
      <c r="DV101" s="283"/>
      <c r="DW101" s="283"/>
      <c r="DX101" s="283"/>
      <c r="DY101" s="283"/>
      <c r="DZ101" s="283"/>
      <c r="EA101" s="283"/>
      <c r="EB101" s="283"/>
      <c r="EC101" s="283"/>
      <c r="ED101" s="283"/>
      <c r="EE101" s="283"/>
      <c r="EF101" s="283"/>
      <c r="EG101" s="284"/>
      <c r="EH101" s="282">
        <f t="shared" ref="EH101" si="34">EH102+EH103</f>
        <v>0</v>
      </c>
      <c r="EI101" s="283"/>
      <c r="EJ101" s="283"/>
      <c r="EK101" s="283"/>
      <c r="EL101" s="283"/>
      <c r="EM101" s="283"/>
      <c r="EN101" s="283"/>
      <c r="EO101" s="283"/>
      <c r="EP101" s="283"/>
      <c r="EQ101" s="283"/>
      <c r="ER101" s="283"/>
      <c r="ES101" s="283"/>
      <c r="ET101" s="284"/>
      <c r="EU101" s="282">
        <f t="shared" ref="EU101" si="35">EU102+EU103</f>
        <v>0</v>
      </c>
      <c r="EV101" s="283"/>
      <c r="EW101" s="283"/>
      <c r="EX101" s="283"/>
      <c r="EY101" s="283"/>
      <c r="EZ101" s="283"/>
      <c r="FA101" s="283"/>
      <c r="FB101" s="283"/>
      <c r="FC101" s="283"/>
      <c r="FD101" s="283"/>
      <c r="FE101" s="283"/>
      <c r="FF101" s="283"/>
      <c r="FG101" s="284"/>
      <c r="FJ101" s="37"/>
      <c r="FK101" s="38"/>
      <c r="FL101" s="38"/>
      <c r="FM101" s="39"/>
      <c r="FN101" s="37"/>
      <c r="FO101" s="38"/>
      <c r="FP101" s="38"/>
      <c r="FQ101" s="39"/>
      <c r="FR101" s="37"/>
      <c r="FS101" s="38"/>
      <c r="FT101" s="38"/>
      <c r="FU101" s="39"/>
      <c r="FV101" s="37"/>
      <c r="FW101" s="38"/>
      <c r="FX101" s="38"/>
      <c r="FY101" s="39"/>
    </row>
    <row r="102" spans="3:181" s="22" customFormat="1" ht="33.75" customHeight="1" x14ac:dyDescent="0.2">
      <c r="C102" s="292" t="s">
        <v>116</v>
      </c>
      <c r="D102" s="293"/>
      <c r="E102" s="293"/>
      <c r="F102" s="293"/>
      <c r="G102" s="293"/>
      <c r="H102" s="293"/>
      <c r="I102" s="293"/>
      <c r="J102" s="293"/>
      <c r="K102" s="293"/>
      <c r="L102" s="293"/>
      <c r="M102" s="293"/>
      <c r="N102" s="293"/>
      <c r="O102" s="293"/>
      <c r="P102" s="293"/>
      <c r="Q102" s="293"/>
      <c r="R102" s="293"/>
      <c r="S102" s="293"/>
      <c r="T102" s="293"/>
      <c r="U102" s="293"/>
      <c r="V102" s="293"/>
      <c r="W102" s="293"/>
      <c r="X102" s="293"/>
      <c r="Y102" s="293"/>
      <c r="Z102" s="293"/>
      <c r="AA102" s="293"/>
      <c r="AB102" s="293"/>
      <c r="AC102" s="293"/>
      <c r="AD102" s="293"/>
      <c r="AE102" s="293"/>
      <c r="AF102" s="293"/>
      <c r="AG102" s="293"/>
      <c r="AH102" s="293"/>
      <c r="AI102" s="293"/>
      <c r="AJ102" s="293"/>
      <c r="AK102" s="293"/>
      <c r="AL102" s="293"/>
      <c r="AM102" s="293"/>
      <c r="AN102" s="293"/>
      <c r="AO102" s="293"/>
      <c r="AP102" s="293"/>
      <c r="AQ102" s="293"/>
      <c r="AR102" s="293"/>
      <c r="AS102" s="293"/>
      <c r="AT102" s="293"/>
      <c r="AU102" s="293"/>
      <c r="AV102" s="293"/>
      <c r="AW102" s="293"/>
      <c r="AX102" s="293"/>
      <c r="AY102" s="293"/>
      <c r="AZ102" s="293"/>
      <c r="BA102" s="293"/>
      <c r="BB102" s="293"/>
      <c r="BC102" s="293"/>
      <c r="BD102" s="293"/>
      <c r="BE102" s="293"/>
      <c r="BF102" s="293"/>
      <c r="BG102" s="293"/>
      <c r="BH102" s="293"/>
      <c r="BI102" s="293"/>
      <c r="BJ102" s="293"/>
      <c r="BK102" s="293"/>
      <c r="BL102" s="293"/>
      <c r="BM102" s="293"/>
      <c r="BN102" s="293"/>
      <c r="BO102" s="293"/>
      <c r="BP102" s="293"/>
      <c r="BQ102" s="293"/>
      <c r="BR102" s="293"/>
      <c r="BS102" s="293"/>
      <c r="BT102" s="293"/>
      <c r="BU102" s="293"/>
      <c r="BV102" s="293"/>
      <c r="BW102" s="293"/>
      <c r="BX102" s="293"/>
      <c r="BY102" s="293"/>
      <c r="BZ102" s="288" t="s">
        <v>330</v>
      </c>
      <c r="CA102" s="289"/>
      <c r="CB102" s="289"/>
      <c r="CC102" s="289"/>
      <c r="CD102" s="289"/>
      <c r="CE102" s="289"/>
      <c r="CF102" s="289"/>
      <c r="CG102" s="290"/>
      <c r="CH102" s="291" t="s">
        <v>117</v>
      </c>
      <c r="CI102" s="289"/>
      <c r="CJ102" s="289"/>
      <c r="CK102" s="289"/>
      <c r="CL102" s="289"/>
      <c r="CM102" s="289"/>
      <c r="CN102" s="289"/>
      <c r="CO102" s="289"/>
      <c r="CP102" s="289"/>
      <c r="CQ102" s="289"/>
      <c r="CR102" s="289"/>
      <c r="CS102" s="289"/>
      <c r="CT102" s="290"/>
      <c r="CU102" s="291"/>
      <c r="CV102" s="289"/>
      <c r="CW102" s="289"/>
      <c r="CX102" s="289"/>
      <c r="CY102" s="289"/>
      <c r="CZ102" s="289"/>
      <c r="DA102" s="289"/>
      <c r="DB102" s="289"/>
      <c r="DC102" s="289"/>
      <c r="DD102" s="289"/>
      <c r="DE102" s="289"/>
      <c r="DF102" s="289"/>
      <c r="DG102" s="290"/>
      <c r="DH102" s="282"/>
      <c r="DI102" s="283"/>
      <c r="DJ102" s="283"/>
      <c r="DK102" s="283"/>
      <c r="DL102" s="283"/>
      <c r="DM102" s="283"/>
      <c r="DN102" s="283"/>
      <c r="DO102" s="283"/>
      <c r="DP102" s="283"/>
      <c r="DQ102" s="283"/>
      <c r="DR102" s="283"/>
      <c r="DS102" s="283"/>
      <c r="DT102" s="284"/>
      <c r="DU102" s="282"/>
      <c r="DV102" s="283"/>
      <c r="DW102" s="283"/>
      <c r="DX102" s="283"/>
      <c r="DY102" s="283"/>
      <c r="DZ102" s="283"/>
      <c r="EA102" s="283"/>
      <c r="EB102" s="283"/>
      <c r="EC102" s="283"/>
      <c r="ED102" s="283"/>
      <c r="EE102" s="283"/>
      <c r="EF102" s="283"/>
      <c r="EG102" s="284"/>
      <c r="EH102" s="282"/>
      <c r="EI102" s="283"/>
      <c r="EJ102" s="283"/>
      <c r="EK102" s="283"/>
      <c r="EL102" s="283"/>
      <c r="EM102" s="283"/>
      <c r="EN102" s="283"/>
      <c r="EO102" s="283"/>
      <c r="EP102" s="283"/>
      <c r="EQ102" s="283"/>
      <c r="ER102" s="283"/>
      <c r="ES102" s="283"/>
      <c r="ET102" s="284"/>
      <c r="EU102" s="282"/>
      <c r="EV102" s="283"/>
      <c r="EW102" s="283"/>
      <c r="EX102" s="283"/>
      <c r="EY102" s="283"/>
      <c r="EZ102" s="283"/>
      <c r="FA102" s="283"/>
      <c r="FB102" s="283"/>
      <c r="FC102" s="283"/>
      <c r="FD102" s="283"/>
      <c r="FE102" s="283"/>
      <c r="FF102" s="283"/>
      <c r="FG102" s="284"/>
      <c r="FJ102" s="37"/>
      <c r="FK102" s="38"/>
      <c r="FL102" s="38"/>
      <c r="FM102" s="39"/>
      <c r="FN102" s="37"/>
      <c r="FO102" s="38"/>
      <c r="FP102" s="38"/>
      <c r="FQ102" s="39"/>
      <c r="FR102" s="37"/>
      <c r="FS102" s="38"/>
      <c r="FT102" s="38"/>
      <c r="FU102" s="39"/>
      <c r="FV102" s="37"/>
      <c r="FW102" s="38"/>
      <c r="FX102" s="38"/>
      <c r="FY102" s="39"/>
    </row>
    <row r="103" spans="3:181" s="22" customFormat="1" ht="22.5" customHeight="1" x14ac:dyDescent="0.2">
      <c r="C103" s="292" t="s">
        <v>118</v>
      </c>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293"/>
      <c r="AZ103" s="293"/>
      <c r="BA103" s="293"/>
      <c r="BB103" s="293"/>
      <c r="BC103" s="293"/>
      <c r="BD103" s="293"/>
      <c r="BE103" s="293"/>
      <c r="BF103" s="293"/>
      <c r="BG103" s="293"/>
      <c r="BH103" s="293"/>
      <c r="BI103" s="293"/>
      <c r="BJ103" s="293"/>
      <c r="BK103" s="293"/>
      <c r="BL103" s="293"/>
      <c r="BM103" s="293"/>
      <c r="BN103" s="293"/>
      <c r="BO103" s="293"/>
      <c r="BP103" s="293"/>
      <c r="BQ103" s="293"/>
      <c r="BR103" s="293"/>
      <c r="BS103" s="293"/>
      <c r="BT103" s="293"/>
      <c r="BU103" s="293"/>
      <c r="BV103" s="293"/>
      <c r="BW103" s="293"/>
      <c r="BX103" s="293"/>
      <c r="BY103" s="293"/>
      <c r="BZ103" s="288" t="s">
        <v>331</v>
      </c>
      <c r="CA103" s="289"/>
      <c r="CB103" s="289"/>
      <c r="CC103" s="289"/>
      <c r="CD103" s="289"/>
      <c r="CE103" s="289"/>
      <c r="CF103" s="289"/>
      <c r="CG103" s="290"/>
      <c r="CH103" s="291" t="s">
        <v>119</v>
      </c>
      <c r="CI103" s="289"/>
      <c r="CJ103" s="289"/>
      <c r="CK103" s="289"/>
      <c r="CL103" s="289"/>
      <c r="CM103" s="289"/>
      <c r="CN103" s="289"/>
      <c r="CO103" s="289"/>
      <c r="CP103" s="289"/>
      <c r="CQ103" s="289"/>
      <c r="CR103" s="289"/>
      <c r="CS103" s="289"/>
      <c r="CT103" s="290"/>
      <c r="CU103" s="291"/>
      <c r="CV103" s="289"/>
      <c r="CW103" s="289"/>
      <c r="CX103" s="289"/>
      <c r="CY103" s="289"/>
      <c r="CZ103" s="289"/>
      <c r="DA103" s="289"/>
      <c r="DB103" s="289"/>
      <c r="DC103" s="289"/>
      <c r="DD103" s="289"/>
      <c r="DE103" s="289"/>
      <c r="DF103" s="289"/>
      <c r="DG103" s="290"/>
      <c r="DH103" s="282"/>
      <c r="DI103" s="283"/>
      <c r="DJ103" s="283"/>
      <c r="DK103" s="283"/>
      <c r="DL103" s="283"/>
      <c r="DM103" s="283"/>
      <c r="DN103" s="283"/>
      <c r="DO103" s="283"/>
      <c r="DP103" s="283"/>
      <c r="DQ103" s="283"/>
      <c r="DR103" s="283"/>
      <c r="DS103" s="283"/>
      <c r="DT103" s="284"/>
      <c r="DU103" s="282"/>
      <c r="DV103" s="283"/>
      <c r="DW103" s="283"/>
      <c r="DX103" s="283"/>
      <c r="DY103" s="283"/>
      <c r="DZ103" s="283"/>
      <c r="EA103" s="283"/>
      <c r="EB103" s="283"/>
      <c r="EC103" s="283"/>
      <c r="ED103" s="283"/>
      <c r="EE103" s="283"/>
      <c r="EF103" s="283"/>
      <c r="EG103" s="284"/>
      <c r="EH103" s="282"/>
      <c r="EI103" s="283"/>
      <c r="EJ103" s="283"/>
      <c r="EK103" s="283"/>
      <c r="EL103" s="283"/>
      <c r="EM103" s="283"/>
      <c r="EN103" s="283"/>
      <c r="EO103" s="283"/>
      <c r="EP103" s="283"/>
      <c r="EQ103" s="283"/>
      <c r="ER103" s="283"/>
      <c r="ES103" s="283"/>
      <c r="ET103" s="284"/>
      <c r="EU103" s="282"/>
      <c r="EV103" s="283"/>
      <c r="EW103" s="283"/>
      <c r="EX103" s="283"/>
      <c r="EY103" s="283"/>
      <c r="EZ103" s="283"/>
      <c r="FA103" s="283"/>
      <c r="FB103" s="283"/>
      <c r="FC103" s="283"/>
      <c r="FD103" s="283"/>
      <c r="FE103" s="283"/>
      <c r="FF103" s="283"/>
      <c r="FG103" s="284"/>
      <c r="FJ103" s="37"/>
      <c r="FK103" s="38"/>
      <c r="FL103" s="38"/>
      <c r="FM103" s="39"/>
      <c r="FN103" s="37"/>
      <c r="FO103" s="38"/>
      <c r="FP103" s="38"/>
      <c r="FQ103" s="39"/>
      <c r="FR103" s="37"/>
      <c r="FS103" s="38"/>
      <c r="FT103" s="38"/>
      <c r="FU103" s="39"/>
      <c r="FV103" s="37"/>
      <c r="FW103" s="38"/>
      <c r="FX103" s="38"/>
      <c r="FY103" s="39"/>
    </row>
    <row r="104" spans="3:181" s="73" customFormat="1" x14ac:dyDescent="0.2">
      <c r="C104" s="292" t="s">
        <v>334</v>
      </c>
      <c r="D104" s="298"/>
      <c r="E104" s="298"/>
      <c r="F104" s="298"/>
      <c r="G104" s="298"/>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8"/>
      <c r="AE104" s="298"/>
      <c r="AF104" s="298"/>
      <c r="AG104" s="298"/>
      <c r="AH104" s="298"/>
      <c r="AI104" s="298"/>
      <c r="AJ104" s="298"/>
      <c r="AK104" s="298"/>
      <c r="AL104" s="298"/>
      <c r="AM104" s="298"/>
      <c r="AN104" s="298"/>
      <c r="AO104" s="298"/>
      <c r="AP104" s="298"/>
      <c r="AQ104" s="298"/>
      <c r="AR104" s="298"/>
      <c r="AS104" s="298"/>
      <c r="AT104" s="298"/>
      <c r="AU104" s="298"/>
      <c r="AV104" s="298"/>
      <c r="AW104" s="298"/>
      <c r="AX104" s="298"/>
      <c r="AY104" s="298"/>
      <c r="AZ104" s="298"/>
      <c r="BA104" s="298"/>
      <c r="BB104" s="298"/>
      <c r="BC104" s="298"/>
      <c r="BD104" s="298"/>
      <c r="BE104" s="298"/>
      <c r="BF104" s="298"/>
      <c r="BG104" s="298"/>
      <c r="BH104" s="298"/>
      <c r="BI104" s="298"/>
      <c r="BJ104" s="298"/>
      <c r="BK104" s="298"/>
      <c r="BL104" s="298"/>
      <c r="BM104" s="298"/>
      <c r="BN104" s="298"/>
      <c r="BO104" s="298"/>
      <c r="BP104" s="298"/>
      <c r="BQ104" s="298"/>
      <c r="BR104" s="298"/>
      <c r="BS104" s="298"/>
      <c r="BT104" s="298"/>
      <c r="BU104" s="298"/>
      <c r="BV104" s="298"/>
      <c r="BW104" s="298"/>
      <c r="BX104" s="298"/>
      <c r="BY104" s="299"/>
      <c r="BZ104" s="288" t="s">
        <v>332</v>
      </c>
      <c r="CA104" s="289"/>
      <c r="CB104" s="289"/>
      <c r="CC104" s="289"/>
      <c r="CD104" s="289"/>
      <c r="CE104" s="289"/>
      <c r="CF104" s="289"/>
      <c r="CG104" s="290"/>
      <c r="CH104" s="291" t="s">
        <v>333</v>
      </c>
      <c r="CI104" s="289"/>
      <c r="CJ104" s="289"/>
      <c r="CK104" s="289"/>
      <c r="CL104" s="289"/>
      <c r="CM104" s="289"/>
      <c r="CN104" s="289"/>
      <c r="CO104" s="289"/>
      <c r="CP104" s="289"/>
      <c r="CQ104" s="289"/>
      <c r="CR104" s="289"/>
      <c r="CS104" s="289"/>
      <c r="CT104" s="290"/>
      <c r="CU104" s="291"/>
      <c r="CV104" s="289"/>
      <c r="CW104" s="289"/>
      <c r="CX104" s="289"/>
      <c r="CY104" s="289"/>
      <c r="CZ104" s="289"/>
      <c r="DA104" s="289"/>
      <c r="DB104" s="289"/>
      <c r="DC104" s="289"/>
      <c r="DD104" s="289"/>
      <c r="DE104" s="289"/>
      <c r="DF104" s="289"/>
      <c r="DG104" s="290"/>
      <c r="DH104" s="282"/>
      <c r="DI104" s="283"/>
      <c r="DJ104" s="283"/>
      <c r="DK104" s="283"/>
      <c r="DL104" s="283"/>
      <c r="DM104" s="283"/>
      <c r="DN104" s="283"/>
      <c r="DO104" s="283"/>
      <c r="DP104" s="283"/>
      <c r="DQ104" s="283"/>
      <c r="DR104" s="283"/>
      <c r="DS104" s="283"/>
      <c r="DT104" s="284"/>
      <c r="DU104" s="282"/>
      <c r="DV104" s="283"/>
      <c r="DW104" s="283"/>
      <c r="DX104" s="283"/>
      <c r="DY104" s="283"/>
      <c r="DZ104" s="283"/>
      <c r="EA104" s="283"/>
      <c r="EB104" s="283"/>
      <c r="EC104" s="283"/>
      <c r="ED104" s="283"/>
      <c r="EE104" s="283"/>
      <c r="EF104" s="283"/>
      <c r="EG104" s="284"/>
      <c r="EH104" s="282"/>
      <c r="EI104" s="283"/>
      <c r="EJ104" s="283"/>
      <c r="EK104" s="283"/>
      <c r="EL104" s="283"/>
      <c r="EM104" s="283"/>
      <c r="EN104" s="283"/>
      <c r="EO104" s="283"/>
      <c r="EP104" s="283"/>
      <c r="EQ104" s="283"/>
      <c r="ER104" s="283"/>
      <c r="ES104" s="283"/>
      <c r="ET104" s="284"/>
      <c r="EU104" s="282"/>
      <c r="EV104" s="283"/>
      <c r="EW104" s="283"/>
      <c r="EX104" s="283"/>
      <c r="EY104" s="283"/>
      <c r="EZ104" s="283"/>
      <c r="FA104" s="283"/>
      <c r="FB104" s="283"/>
      <c r="FC104" s="283"/>
      <c r="FD104" s="283"/>
      <c r="FE104" s="283"/>
      <c r="FF104" s="283"/>
      <c r="FG104" s="284"/>
      <c r="FJ104" s="37"/>
      <c r="FK104" s="38"/>
      <c r="FL104" s="38"/>
      <c r="FM104" s="39"/>
      <c r="FN104" s="37"/>
      <c r="FO104" s="38"/>
      <c r="FP104" s="38"/>
      <c r="FQ104" s="39"/>
      <c r="FR104" s="37"/>
      <c r="FS104" s="38"/>
      <c r="FT104" s="38"/>
      <c r="FU104" s="39"/>
      <c r="FV104" s="37"/>
      <c r="FW104" s="38"/>
      <c r="FX104" s="38"/>
      <c r="FY104" s="39"/>
    </row>
    <row r="105" spans="3:181" s="22" customFormat="1" ht="12.75" customHeight="1" x14ac:dyDescent="0.2">
      <c r="C105" s="538" t="s">
        <v>252</v>
      </c>
      <c r="D105" s="539"/>
      <c r="E105" s="539"/>
      <c r="F105" s="539"/>
      <c r="G105" s="539"/>
      <c r="H105" s="539"/>
      <c r="I105" s="539"/>
      <c r="J105" s="539"/>
      <c r="K105" s="539"/>
      <c r="L105" s="539"/>
      <c r="M105" s="539"/>
      <c r="N105" s="539"/>
      <c r="O105" s="539"/>
      <c r="P105" s="539"/>
      <c r="Q105" s="539"/>
      <c r="R105" s="539"/>
      <c r="S105" s="539"/>
      <c r="T105" s="539"/>
      <c r="U105" s="539"/>
      <c r="V105" s="539"/>
      <c r="W105" s="539"/>
      <c r="X105" s="539"/>
      <c r="Y105" s="539"/>
      <c r="Z105" s="539"/>
      <c r="AA105" s="539"/>
      <c r="AB105" s="539"/>
      <c r="AC105" s="539"/>
      <c r="AD105" s="539"/>
      <c r="AE105" s="539"/>
      <c r="AF105" s="539"/>
      <c r="AG105" s="539"/>
      <c r="AH105" s="539"/>
      <c r="AI105" s="539"/>
      <c r="AJ105" s="539"/>
      <c r="AK105" s="539"/>
      <c r="AL105" s="539"/>
      <c r="AM105" s="539"/>
      <c r="AN105" s="539"/>
      <c r="AO105" s="539"/>
      <c r="AP105" s="539"/>
      <c r="AQ105" s="539"/>
      <c r="AR105" s="539"/>
      <c r="AS105" s="539"/>
      <c r="AT105" s="539"/>
      <c r="AU105" s="539"/>
      <c r="AV105" s="539"/>
      <c r="AW105" s="539"/>
      <c r="AX105" s="539"/>
      <c r="AY105" s="539"/>
      <c r="AZ105" s="539"/>
      <c r="BA105" s="539"/>
      <c r="BB105" s="539"/>
      <c r="BC105" s="539"/>
      <c r="BD105" s="539"/>
      <c r="BE105" s="539"/>
      <c r="BF105" s="539"/>
      <c r="BG105" s="539"/>
      <c r="BH105" s="539"/>
      <c r="BI105" s="539"/>
      <c r="BJ105" s="539"/>
      <c r="BK105" s="539"/>
      <c r="BL105" s="539"/>
      <c r="BM105" s="539"/>
      <c r="BN105" s="539"/>
      <c r="BO105" s="539"/>
      <c r="BP105" s="539"/>
      <c r="BQ105" s="539"/>
      <c r="BR105" s="539"/>
      <c r="BS105" s="539"/>
      <c r="BT105" s="539"/>
      <c r="BU105" s="539"/>
      <c r="BV105" s="539"/>
      <c r="BW105" s="539"/>
      <c r="BX105" s="539"/>
      <c r="BY105" s="539"/>
      <c r="BZ105" s="507" t="s">
        <v>120</v>
      </c>
      <c r="CA105" s="508"/>
      <c r="CB105" s="508"/>
      <c r="CC105" s="508"/>
      <c r="CD105" s="508"/>
      <c r="CE105" s="508"/>
      <c r="CF105" s="508"/>
      <c r="CG105" s="509"/>
      <c r="CH105" s="510" t="s">
        <v>121</v>
      </c>
      <c r="CI105" s="508"/>
      <c r="CJ105" s="508"/>
      <c r="CK105" s="508"/>
      <c r="CL105" s="508"/>
      <c r="CM105" s="508"/>
      <c r="CN105" s="508"/>
      <c r="CO105" s="508"/>
      <c r="CP105" s="508"/>
      <c r="CQ105" s="508"/>
      <c r="CR105" s="508"/>
      <c r="CS105" s="508"/>
      <c r="CT105" s="509"/>
      <c r="CU105" s="291"/>
      <c r="CV105" s="289"/>
      <c r="CW105" s="289"/>
      <c r="CX105" s="289"/>
      <c r="CY105" s="289"/>
      <c r="CZ105" s="289"/>
      <c r="DA105" s="289"/>
      <c r="DB105" s="289"/>
      <c r="DC105" s="289"/>
      <c r="DD105" s="289"/>
      <c r="DE105" s="289"/>
      <c r="DF105" s="289"/>
      <c r="DG105" s="290"/>
      <c r="DH105" s="511">
        <f>DH106+DH107+DH108</f>
        <v>-12258.6</v>
      </c>
      <c r="DI105" s="512"/>
      <c r="DJ105" s="512"/>
      <c r="DK105" s="512"/>
      <c r="DL105" s="512"/>
      <c r="DM105" s="512"/>
      <c r="DN105" s="512"/>
      <c r="DO105" s="512"/>
      <c r="DP105" s="512"/>
      <c r="DQ105" s="512"/>
      <c r="DR105" s="512"/>
      <c r="DS105" s="512"/>
      <c r="DT105" s="513"/>
      <c r="DU105" s="511">
        <f>DU106+DU107+DU108</f>
        <v>0</v>
      </c>
      <c r="DV105" s="512"/>
      <c r="DW105" s="512"/>
      <c r="DX105" s="512"/>
      <c r="DY105" s="512"/>
      <c r="DZ105" s="512"/>
      <c r="EA105" s="512"/>
      <c r="EB105" s="512"/>
      <c r="EC105" s="512"/>
      <c r="ED105" s="512"/>
      <c r="EE105" s="512"/>
      <c r="EF105" s="512"/>
      <c r="EG105" s="513"/>
      <c r="EH105" s="511">
        <f t="shared" ref="EH105" si="36">EH106+EH107+EH108</f>
        <v>0</v>
      </c>
      <c r="EI105" s="512"/>
      <c r="EJ105" s="512"/>
      <c r="EK105" s="512"/>
      <c r="EL105" s="512"/>
      <c r="EM105" s="512"/>
      <c r="EN105" s="512"/>
      <c r="EO105" s="512"/>
      <c r="EP105" s="512"/>
      <c r="EQ105" s="512"/>
      <c r="ER105" s="512"/>
      <c r="ES105" s="512"/>
      <c r="ET105" s="513"/>
      <c r="EU105" s="511" t="s">
        <v>33</v>
      </c>
      <c r="EV105" s="512"/>
      <c r="EW105" s="512"/>
      <c r="EX105" s="512"/>
      <c r="EY105" s="512"/>
      <c r="EZ105" s="512"/>
      <c r="FA105" s="512"/>
      <c r="FB105" s="512"/>
      <c r="FC105" s="512"/>
      <c r="FD105" s="512"/>
      <c r="FE105" s="512"/>
      <c r="FF105" s="512"/>
      <c r="FG105" s="513"/>
      <c r="FJ105" s="37"/>
      <c r="FK105" s="38"/>
      <c r="FL105" s="38"/>
      <c r="FM105" s="39"/>
      <c r="FN105" s="37"/>
      <c r="FO105" s="38"/>
      <c r="FP105" s="38"/>
      <c r="FQ105" s="39"/>
      <c r="FR105" s="37"/>
      <c r="FS105" s="38"/>
      <c r="FT105" s="38"/>
      <c r="FU105" s="39"/>
      <c r="FV105" s="37"/>
      <c r="FW105" s="38"/>
      <c r="FX105" s="38"/>
      <c r="FY105" s="39"/>
    </row>
    <row r="106" spans="3:181" s="22" customFormat="1" ht="22.5" customHeight="1" x14ac:dyDescent="0.2">
      <c r="C106" s="426" t="s">
        <v>253</v>
      </c>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7"/>
      <c r="AY106" s="427"/>
      <c r="AZ106" s="427"/>
      <c r="BA106" s="427"/>
      <c r="BB106" s="427"/>
      <c r="BC106" s="427"/>
      <c r="BD106" s="427"/>
      <c r="BE106" s="427"/>
      <c r="BF106" s="427"/>
      <c r="BG106" s="427"/>
      <c r="BH106" s="427"/>
      <c r="BI106" s="427"/>
      <c r="BJ106" s="427"/>
      <c r="BK106" s="427"/>
      <c r="BL106" s="427"/>
      <c r="BM106" s="427"/>
      <c r="BN106" s="427"/>
      <c r="BO106" s="427"/>
      <c r="BP106" s="427"/>
      <c r="BQ106" s="427"/>
      <c r="BR106" s="427"/>
      <c r="BS106" s="427"/>
      <c r="BT106" s="427"/>
      <c r="BU106" s="427"/>
      <c r="BV106" s="427"/>
      <c r="BW106" s="427"/>
      <c r="BX106" s="427"/>
      <c r="BY106" s="427"/>
      <c r="BZ106" s="288" t="s">
        <v>122</v>
      </c>
      <c r="CA106" s="289"/>
      <c r="CB106" s="289"/>
      <c r="CC106" s="289"/>
      <c r="CD106" s="289"/>
      <c r="CE106" s="289"/>
      <c r="CF106" s="289"/>
      <c r="CG106" s="290"/>
      <c r="CH106" s="291"/>
      <c r="CI106" s="289"/>
      <c r="CJ106" s="289"/>
      <c r="CK106" s="289"/>
      <c r="CL106" s="289"/>
      <c r="CM106" s="289"/>
      <c r="CN106" s="289"/>
      <c r="CO106" s="289"/>
      <c r="CP106" s="289"/>
      <c r="CQ106" s="289"/>
      <c r="CR106" s="289"/>
      <c r="CS106" s="289"/>
      <c r="CT106" s="290"/>
      <c r="CU106" s="291"/>
      <c r="CV106" s="289"/>
      <c r="CW106" s="289"/>
      <c r="CX106" s="289"/>
      <c r="CY106" s="289"/>
      <c r="CZ106" s="289"/>
      <c r="DA106" s="289"/>
      <c r="DB106" s="289"/>
      <c r="DC106" s="289"/>
      <c r="DD106" s="289"/>
      <c r="DE106" s="289"/>
      <c r="DF106" s="289"/>
      <c r="DG106" s="290"/>
      <c r="DH106" s="282"/>
      <c r="DI106" s="283"/>
      <c r="DJ106" s="283"/>
      <c r="DK106" s="283"/>
      <c r="DL106" s="283"/>
      <c r="DM106" s="283"/>
      <c r="DN106" s="283"/>
      <c r="DO106" s="283"/>
      <c r="DP106" s="283"/>
      <c r="DQ106" s="283"/>
      <c r="DR106" s="283"/>
      <c r="DS106" s="283"/>
      <c r="DT106" s="284"/>
      <c r="DU106" s="282"/>
      <c r="DV106" s="283"/>
      <c r="DW106" s="283"/>
      <c r="DX106" s="283"/>
      <c r="DY106" s="283"/>
      <c r="DZ106" s="283"/>
      <c r="EA106" s="283"/>
      <c r="EB106" s="283"/>
      <c r="EC106" s="283"/>
      <c r="ED106" s="283"/>
      <c r="EE106" s="283"/>
      <c r="EF106" s="283"/>
      <c r="EG106" s="284"/>
      <c r="EH106" s="282"/>
      <c r="EI106" s="283"/>
      <c r="EJ106" s="283"/>
      <c r="EK106" s="283"/>
      <c r="EL106" s="283"/>
      <c r="EM106" s="283"/>
      <c r="EN106" s="283"/>
      <c r="EO106" s="283"/>
      <c r="EP106" s="283"/>
      <c r="EQ106" s="283"/>
      <c r="ER106" s="283"/>
      <c r="ES106" s="283"/>
      <c r="ET106" s="284"/>
      <c r="EU106" s="282" t="s">
        <v>33</v>
      </c>
      <c r="EV106" s="283"/>
      <c r="EW106" s="283"/>
      <c r="EX106" s="283"/>
      <c r="EY106" s="283"/>
      <c r="EZ106" s="283"/>
      <c r="FA106" s="283"/>
      <c r="FB106" s="283"/>
      <c r="FC106" s="283"/>
      <c r="FD106" s="283"/>
      <c r="FE106" s="283"/>
      <c r="FF106" s="283"/>
      <c r="FG106" s="284"/>
      <c r="FJ106" s="37"/>
      <c r="FK106" s="38"/>
      <c r="FL106" s="38"/>
      <c r="FM106" s="39"/>
      <c r="FN106" s="37"/>
      <c r="FO106" s="38"/>
      <c r="FP106" s="38"/>
      <c r="FQ106" s="39"/>
      <c r="FR106" s="37"/>
      <c r="FS106" s="38"/>
      <c r="FT106" s="38"/>
      <c r="FU106" s="39"/>
      <c r="FV106" s="57"/>
      <c r="FW106" s="38"/>
      <c r="FX106" s="38"/>
      <c r="FY106" s="58"/>
    </row>
    <row r="107" spans="3:181" s="22" customFormat="1" ht="12.75" customHeight="1" x14ac:dyDescent="0.2">
      <c r="C107" s="426" t="s">
        <v>254</v>
      </c>
      <c r="D107" s="427"/>
      <c r="E107" s="427"/>
      <c r="F107" s="427"/>
      <c r="G107" s="427"/>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c r="AY107" s="427"/>
      <c r="AZ107" s="427"/>
      <c r="BA107" s="427"/>
      <c r="BB107" s="427"/>
      <c r="BC107" s="427"/>
      <c r="BD107" s="427"/>
      <c r="BE107" s="427"/>
      <c r="BF107" s="427"/>
      <c r="BG107" s="427"/>
      <c r="BH107" s="427"/>
      <c r="BI107" s="427"/>
      <c r="BJ107" s="427"/>
      <c r="BK107" s="427"/>
      <c r="BL107" s="427"/>
      <c r="BM107" s="427"/>
      <c r="BN107" s="427"/>
      <c r="BO107" s="427"/>
      <c r="BP107" s="427"/>
      <c r="BQ107" s="427"/>
      <c r="BR107" s="427"/>
      <c r="BS107" s="427"/>
      <c r="BT107" s="427"/>
      <c r="BU107" s="427"/>
      <c r="BV107" s="427"/>
      <c r="BW107" s="427"/>
      <c r="BX107" s="427"/>
      <c r="BY107" s="427"/>
      <c r="BZ107" s="288" t="s">
        <v>123</v>
      </c>
      <c r="CA107" s="289"/>
      <c r="CB107" s="289"/>
      <c r="CC107" s="289"/>
      <c r="CD107" s="289"/>
      <c r="CE107" s="289"/>
      <c r="CF107" s="289"/>
      <c r="CG107" s="290"/>
      <c r="CH107" s="291"/>
      <c r="CI107" s="289"/>
      <c r="CJ107" s="289"/>
      <c r="CK107" s="289"/>
      <c r="CL107" s="289"/>
      <c r="CM107" s="289"/>
      <c r="CN107" s="289"/>
      <c r="CO107" s="289"/>
      <c r="CP107" s="289"/>
      <c r="CQ107" s="289"/>
      <c r="CR107" s="289"/>
      <c r="CS107" s="289"/>
      <c r="CT107" s="290"/>
      <c r="CU107" s="291"/>
      <c r="CV107" s="289"/>
      <c r="CW107" s="289"/>
      <c r="CX107" s="289"/>
      <c r="CY107" s="289"/>
      <c r="CZ107" s="289"/>
      <c r="DA107" s="289"/>
      <c r="DB107" s="289"/>
      <c r="DC107" s="289"/>
      <c r="DD107" s="289"/>
      <c r="DE107" s="289"/>
      <c r="DF107" s="289"/>
      <c r="DG107" s="290"/>
      <c r="DH107" s="282">
        <f>FM107</f>
        <v>-12258.6</v>
      </c>
      <c r="DI107" s="283"/>
      <c r="DJ107" s="283"/>
      <c r="DK107" s="283"/>
      <c r="DL107" s="283"/>
      <c r="DM107" s="283"/>
      <c r="DN107" s="283"/>
      <c r="DO107" s="283"/>
      <c r="DP107" s="283"/>
      <c r="DQ107" s="283"/>
      <c r="DR107" s="283"/>
      <c r="DS107" s="283"/>
      <c r="DT107" s="284"/>
      <c r="DU107" s="282">
        <f>FQ107</f>
        <v>0</v>
      </c>
      <c r="DV107" s="283"/>
      <c r="DW107" s="283"/>
      <c r="DX107" s="283"/>
      <c r="DY107" s="283"/>
      <c r="DZ107" s="283"/>
      <c r="EA107" s="283"/>
      <c r="EB107" s="283"/>
      <c r="EC107" s="283"/>
      <c r="ED107" s="283"/>
      <c r="EE107" s="283"/>
      <c r="EF107" s="283"/>
      <c r="EG107" s="284"/>
      <c r="EH107" s="282">
        <f>FU107</f>
        <v>0</v>
      </c>
      <c r="EI107" s="283"/>
      <c r="EJ107" s="283"/>
      <c r="EK107" s="283"/>
      <c r="EL107" s="283"/>
      <c r="EM107" s="283"/>
      <c r="EN107" s="283"/>
      <c r="EO107" s="283"/>
      <c r="EP107" s="283"/>
      <c r="EQ107" s="283"/>
      <c r="ER107" s="283"/>
      <c r="ES107" s="283"/>
      <c r="ET107" s="284"/>
      <c r="EU107" s="282" t="s">
        <v>33</v>
      </c>
      <c r="EV107" s="283"/>
      <c r="EW107" s="283"/>
      <c r="EX107" s="283"/>
      <c r="EY107" s="283"/>
      <c r="EZ107" s="283"/>
      <c r="FA107" s="283"/>
      <c r="FB107" s="283"/>
      <c r="FC107" s="283"/>
      <c r="FD107" s="283"/>
      <c r="FE107" s="283"/>
      <c r="FF107" s="283"/>
      <c r="FG107" s="284"/>
      <c r="FJ107" s="32"/>
      <c r="FK107" s="31"/>
      <c r="FL107" s="31"/>
      <c r="FM107" s="33">
        <v>-12258.6</v>
      </c>
      <c r="FN107" s="32"/>
      <c r="FO107" s="31"/>
      <c r="FP107" s="31"/>
      <c r="FQ107" s="33"/>
      <c r="FR107" s="32"/>
      <c r="FS107" s="31"/>
      <c r="FT107" s="31"/>
      <c r="FU107" s="33"/>
      <c r="FV107" s="32"/>
      <c r="FW107" s="31"/>
      <c r="FX107" s="31"/>
      <c r="FY107" s="33"/>
    </row>
    <row r="108" spans="3:181" s="22" customFormat="1" ht="12.75" customHeight="1" x14ac:dyDescent="0.2">
      <c r="C108" s="426" t="s">
        <v>255</v>
      </c>
      <c r="D108" s="427"/>
      <c r="E108" s="427"/>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7"/>
      <c r="AY108" s="427"/>
      <c r="AZ108" s="427"/>
      <c r="BA108" s="427"/>
      <c r="BB108" s="427"/>
      <c r="BC108" s="427"/>
      <c r="BD108" s="427"/>
      <c r="BE108" s="427"/>
      <c r="BF108" s="427"/>
      <c r="BG108" s="427"/>
      <c r="BH108" s="427"/>
      <c r="BI108" s="427"/>
      <c r="BJ108" s="427"/>
      <c r="BK108" s="427"/>
      <c r="BL108" s="427"/>
      <c r="BM108" s="427"/>
      <c r="BN108" s="427"/>
      <c r="BO108" s="427"/>
      <c r="BP108" s="427"/>
      <c r="BQ108" s="427"/>
      <c r="BR108" s="427"/>
      <c r="BS108" s="427"/>
      <c r="BT108" s="427"/>
      <c r="BU108" s="427"/>
      <c r="BV108" s="427"/>
      <c r="BW108" s="427"/>
      <c r="BX108" s="427"/>
      <c r="BY108" s="427"/>
      <c r="BZ108" s="288" t="s">
        <v>124</v>
      </c>
      <c r="CA108" s="289"/>
      <c r="CB108" s="289"/>
      <c r="CC108" s="289"/>
      <c r="CD108" s="289"/>
      <c r="CE108" s="289"/>
      <c r="CF108" s="289"/>
      <c r="CG108" s="290"/>
      <c r="CH108" s="291"/>
      <c r="CI108" s="289"/>
      <c r="CJ108" s="289"/>
      <c r="CK108" s="289"/>
      <c r="CL108" s="289"/>
      <c r="CM108" s="289"/>
      <c r="CN108" s="289"/>
      <c r="CO108" s="289"/>
      <c r="CP108" s="289"/>
      <c r="CQ108" s="289"/>
      <c r="CR108" s="289"/>
      <c r="CS108" s="289"/>
      <c r="CT108" s="290"/>
      <c r="CU108" s="291"/>
      <c r="CV108" s="289"/>
      <c r="CW108" s="289"/>
      <c r="CX108" s="289"/>
      <c r="CY108" s="289"/>
      <c r="CZ108" s="289"/>
      <c r="DA108" s="289"/>
      <c r="DB108" s="289"/>
      <c r="DC108" s="289"/>
      <c r="DD108" s="289"/>
      <c r="DE108" s="289"/>
      <c r="DF108" s="289"/>
      <c r="DG108" s="290"/>
      <c r="DH108" s="282"/>
      <c r="DI108" s="283"/>
      <c r="DJ108" s="283"/>
      <c r="DK108" s="283"/>
      <c r="DL108" s="283"/>
      <c r="DM108" s="283"/>
      <c r="DN108" s="283"/>
      <c r="DO108" s="283"/>
      <c r="DP108" s="283"/>
      <c r="DQ108" s="283"/>
      <c r="DR108" s="283"/>
      <c r="DS108" s="283"/>
      <c r="DT108" s="284"/>
      <c r="DU108" s="282"/>
      <c r="DV108" s="283"/>
      <c r="DW108" s="283"/>
      <c r="DX108" s="283"/>
      <c r="DY108" s="283"/>
      <c r="DZ108" s="283"/>
      <c r="EA108" s="283"/>
      <c r="EB108" s="283"/>
      <c r="EC108" s="283"/>
      <c r="ED108" s="283"/>
      <c r="EE108" s="283"/>
      <c r="EF108" s="283"/>
      <c r="EG108" s="284"/>
      <c r="EH108" s="282"/>
      <c r="EI108" s="283"/>
      <c r="EJ108" s="283"/>
      <c r="EK108" s="283"/>
      <c r="EL108" s="283"/>
      <c r="EM108" s="283"/>
      <c r="EN108" s="283"/>
      <c r="EO108" s="283"/>
      <c r="EP108" s="283"/>
      <c r="EQ108" s="283"/>
      <c r="ER108" s="283"/>
      <c r="ES108" s="283"/>
      <c r="ET108" s="284"/>
      <c r="EU108" s="282" t="s">
        <v>33</v>
      </c>
      <c r="EV108" s="283"/>
      <c r="EW108" s="283"/>
      <c r="EX108" s="283"/>
      <c r="EY108" s="283"/>
      <c r="EZ108" s="283"/>
      <c r="FA108" s="283"/>
      <c r="FB108" s="283"/>
      <c r="FC108" s="283"/>
      <c r="FD108" s="283"/>
      <c r="FE108" s="283"/>
      <c r="FF108" s="283"/>
      <c r="FG108" s="284"/>
      <c r="FJ108" s="32"/>
      <c r="FK108" s="31"/>
      <c r="FL108" s="31"/>
      <c r="FM108" s="33"/>
      <c r="FN108" s="32"/>
      <c r="FO108" s="31"/>
      <c r="FP108" s="31"/>
      <c r="FQ108" s="33"/>
      <c r="FR108" s="32"/>
      <c r="FS108" s="31"/>
      <c r="FT108" s="31"/>
      <c r="FU108" s="33"/>
      <c r="FV108" s="32"/>
      <c r="FW108" s="31"/>
      <c r="FX108" s="31"/>
      <c r="FY108" s="33"/>
    </row>
    <row r="109" spans="3:181" s="22" customFormat="1" ht="12.75" customHeight="1" x14ac:dyDescent="0.2">
      <c r="C109" s="538" t="s">
        <v>256</v>
      </c>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539"/>
      <c r="AD109" s="539"/>
      <c r="AE109" s="539"/>
      <c r="AF109" s="539"/>
      <c r="AG109" s="539"/>
      <c r="AH109" s="539"/>
      <c r="AI109" s="539"/>
      <c r="AJ109" s="539"/>
      <c r="AK109" s="539"/>
      <c r="AL109" s="539"/>
      <c r="AM109" s="539"/>
      <c r="AN109" s="539"/>
      <c r="AO109" s="539"/>
      <c r="AP109" s="539"/>
      <c r="AQ109" s="539"/>
      <c r="AR109" s="539"/>
      <c r="AS109" s="539"/>
      <c r="AT109" s="539"/>
      <c r="AU109" s="539"/>
      <c r="AV109" s="539"/>
      <c r="AW109" s="539"/>
      <c r="AX109" s="539"/>
      <c r="AY109" s="539"/>
      <c r="AZ109" s="539"/>
      <c r="BA109" s="539"/>
      <c r="BB109" s="539"/>
      <c r="BC109" s="539"/>
      <c r="BD109" s="539"/>
      <c r="BE109" s="539"/>
      <c r="BF109" s="539"/>
      <c r="BG109" s="539"/>
      <c r="BH109" s="539"/>
      <c r="BI109" s="539"/>
      <c r="BJ109" s="539"/>
      <c r="BK109" s="539"/>
      <c r="BL109" s="539"/>
      <c r="BM109" s="539"/>
      <c r="BN109" s="539"/>
      <c r="BO109" s="539"/>
      <c r="BP109" s="539"/>
      <c r="BQ109" s="539"/>
      <c r="BR109" s="539"/>
      <c r="BS109" s="539"/>
      <c r="BT109" s="539"/>
      <c r="BU109" s="539"/>
      <c r="BV109" s="539"/>
      <c r="BW109" s="539"/>
      <c r="BX109" s="539"/>
      <c r="BY109" s="539"/>
      <c r="BZ109" s="507" t="s">
        <v>125</v>
      </c>
      <c r="CA109" s="508"/>
      <c r="CB109" s="508"/>
      <c r="CC109" s="508"/>
      <c r="CD109" s="508"/>
      <c r="CE109" s="508"/>
      <c r="CF109" s="508"/>
      <c r="CG109" s="509"/>
      <c r="CH109" s="510" t="s">
        <v>33</v>
      </c>
      <c r="CI109" s="508"/>
      <c r="CJ109" s="508"/>
      <c r="CK109" s="508"/>
      <c r="CL109" s="508"/>
      <c r="CM109" s="508"/>
      <c r="CN109" s="508"/>
      <c r="CO109" s="508"/>
      <c r="CP109" s="508"/>
      <c r="CQ109" s="508"/>
      <c r="CR109" s="508"/>
      <c r="CS109" s="508"/>
      <c r="CT109" s="509"/>
      <c r="CU109" s="291"/>
      <c r="CV109" s="289"/>
      <c r="CW109" s="289"/>
      <c r="CX109" s="289"/>
      <c r="CY109" s="289"/>
      <c r="CZ109" s="289"/>
      <c r="DA109" s="289"/>
      <c r="DB109" s="289"/>
      <c r="DC109" s="289"/>
      <c r="DD109" s="289"/>
      <c r="DE109" s="289"/>
      <c r="DF109" s="289"/>
      <c r="DG109" s="290"/>
      <c r="DH109" s="282">
        <f>DH110+DH111</f>
        <v>157470.60999999999</v>
      </c>
      <c r="DI109" s="283"/>
      <c r="DJ109" s="283"/>
      <c r="DK109" s="283"/>
      <c r="DL109" s="283"/>
      <c r="DM109" s="283"/>
      <c r="DN109" s="283"/>
      <c r="DO109" s="283"/>
      <c r="DP109" s="283"/>
      <c r="DQ109" s="283"/>
      <c r="DR109" s="283"/>
      <c r="DS109" s="283"/>
      <c r="DT109" s="284"/>
      <c r="DU109" s="282">
        <f>DU110+DU111</f>
        <v>0</v>
      </c>
      <c r="DV109" s="283"/>
      <c r="DW109" s="283"/>
      <c r="DX109" s="283"/>
      <c r="DY109" s="283"/>
      <c r="DZ109" s="283"/>
      <c r="EA109" s="283"/>
      <c r="EB109" s="283"/>
      <c r="EC109" s="283"/>
      <c r="ED109" s="283"/>
      <c r="EE109" s="283"/>
      <c r="EF109" s="283"/>
      <c r="EG109" s="284"/>
      <c r="EH109" s="282">
        <f t="shared" ref="EH109" si="37">EH110+EH111</f>
        <v>0</v>
      </c>
      <c r="EI109" s="283"/>
      <c r="EJ109" s="283"/>
      <c r="EK109" s="283"/>
      <c r="EL109" s="283"/>
      <c r="EM109" s="283"/>
      <c r="EN109" s="283"/>
      <c r="EO109" s="283"/>
      <c r="EP109" s="283"/>
      <c r="EQ109" s="283"/>
      <c r="ER109" s="283"/>
      <c r="ES109" s="283"/>
      <c r="ET109" s="284"/>
      <c r="EU109" s="282" t="s">
        <v>33</v>
      </c>
      <c r="EV109" s="283"/>
      <c r="EW109" s="283"/>
      <c r="EX109" s="283"/>
      <c r="EY109" s="283"/>
      <c r="EZ109" s="283"/>
      <c r="FA109" s="283"/>
      <c r="FB109" s="283"/>
      <c r="FC109" s="283"/>
      <c r="FD109" s="283"/>
      <c r="FE109" s="283"/>
      <c r="FF109" s="283"/>
      <c r="FG109" s="284"/>
      <c r="FJ109" s="32"/>
      <c r="FK109" s="31"/>
      <c r="FL109" s="31"/>
      <c r="FM109" s="33"/>
      <c r="FN109" s="32"/>
      <c r="FO109" s="31"/>
      <c r="FP109" s="31"/>
      <c r="FQ109" s="33"/>
      <c r="FR109" s="32"/>
      <c r="FS109" s="31"/>
      <c r="FT109" s="31"/>
      <c r="FU109" s="33"/>
      <c r="FV109" s="32"/>
      <c r="FW109" s="31"/>
      <c r="FX109" s="31"/>
      <c r="FY109" s="33"/>
    </row>
    <row r="110" spans="3:181" s="22" customFormat="1" ht="22.5" customHeight="1" x14ac:dyDescent="0.2">
      <c r="C110" s="426" t="s">
        <v>126</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7"/>
      <c r="AD110" s="427"/>
      <c r="AE110" s="427"/>
      <c r="AF110" s="427"/>
      <c r="AG110" s="427"/>
      <c r="AH110" s="427"/>
      <c r="AI110" s="427"/>
      <c r="AJ110" s="427"/>
      <c r="AK110" s="427"/>
      <c r="AL110" s="427"/>
      <c r="AM110" s="427"/>
      <c r="AN110" s="427"/>
      <c r="AO110" s="427"/>
      <c r="AP110" s="427"/>
      <c r="AQ110" s="427"/>
      <c r="AR110" s="427"/>
      <c r="AS110" s="427"/>
      <c r="AT110" s="427"/>
      <c r="AU110" s="427"/>
      <c r="AV110" s="427"/>
      <c r="AW110" s="427"/>
      <c r="AX110" s="427"/>
      <c r="AY110" s="427"/>
      <c r="AZ110" s="427"/>
      <c r="BA110" s="427"/>
      <c r="BB110" s="427"/>
      <c r="BC110" s="427"/>
      <c r="BD110" s="427"/>
      <c r="BE110" s="427"/>
      <c r="BF110" s="427"/>
      <c r="BG110" s="427"/>
      <c r="BH110" s="427"/>
      <c r="BI110" s="427"/>
      <c r="BJ110" s="427"/>
      <c r="BK110" s="427"/>
      <c r="BL110" s="427"/>
      <c r="BM110" s="427"/>
      <c r="BN110" s="427"/>
      <c r="BO110" s="427"/>
      <c r="BP110" s="427"/>
      <c r="BQ110" s="427"/>
      <c r="BR110" s="427"/>
      <c r="BS110" s="427"/>
      <c r="BT110" s="427"/>
      <c r="BU110" s="427"/>
      <c r="BV110" s="427"/>
      <c r="BW110" s="427"/>
      <c r="BX110" s="427"/>
      <c r="BY110" s="427"/>
      <c r="BZ110" s="288" t="s">
        <v>127</v>
      </c>
      <c r="CA110" s="289"/>
      <c r="CB110" s="289"/>
      <c r="CC110" s="289"/>
      <c r="CD110" s="289"/>
      <c r="CE110" s="289"/>
      <c r="CF110" s="289"/>
      <c r="CG110" s="290"/>
      <c r="CH110" s="291" t="s">
        <v>128</v>
      </c>
      <c r="CI110" s="289"/>
      <c r="CJ110" s="289"/>
      <c r="CK110" s="289"/>
      <c r="CL110" s="289"/>
      <c r="CM110" s="289"/>
      <c r="CN110" s="289"/>
      <c r="CO110" s="289"/>
      <c r="CP110" s="289"/>
      <c r="CQ110" s="289"/>
      <c r="CR110" s="289"/>
      <c r="CS110" s="289"/>
      <c r="CT110" s="290"/>
      <c r="CU110" s="291"/>
      <c r="CV110" s="289"/>
      <c r="CW110" s="289"/>
      <c r="CX110" s="289"/>
      <c r="CY110" s="289"/>
      <c r="CZ110" s="289"/>
      <c r="DA110" s="289"/>
      <c r="DB110" s="289"/>
      <c r="DC110" s="289"/>
      <c r="DD110" s="289"/>
      <c r="DE110" s="289"/>
      <c r="DF110" s="289"/>
      <c r="DG110" s="290"/>
      <c r="DH110" s="405">
        <v>157470.60999999999</v>
      </c>
      <c r="DI110" s="406"/>
      <c r="DJ110" s="406"/>
      <c r="DK110" s="406"/>
      <c r="DL110" s="406"/>
      <c r="DM110" s="406"/>
      <c r="DN110" s="406"/>
      <c r="DO110" s="406"/>
      <c r="DP110" s="406"/>
      <c r="DQ110" s="406"/>
      <c r="DR110" s="406"/>
      <c r="DS110" s="406"/>
      <c r="DT110" s="407"/>
      <c r="DU110" s="282"/>
      <c r="DV110" s="283"/>
      <c r="DW110" s="283"/>
      <c r="DX110" s="283"/>
      <c r="DY110" s="283"/>
      <c r="DZ110" s="283"/>
      <c r="EA110" s="283"/>
      <c r="EB110" s="283"/>
      <c r="EC110" s="283"/>
      <c r="ED110" s="283"/>
      <c r="EE110" s="283"/>
      <c r="EF110" s="283"/>
      <c r="EG110" s="284"/>
      <c r="EH110" s="282"/>
      <c r="EI110" s="283"/>
      <c r="EJ110" s="283"/>
      <c r="EK110" s="283"/>
      <c r="EL110" s="283"/>
      <c r="EM110" s="283"/>
      <c r="EN110" s="283"/>
      <c r="EO110" s="283"/>
      <c r="EP110" s="283"/>
      <c r="EQ110" s="283"/>
      <c r="ER110" s="283"/>
      <c r="ES110" s="283"/>
      <c r="ET110" s="284"/>
      <c r="EU110" s="282" t="s">
        <v>33</v>
      </c>
      <c r="EV110" s="283"/>
      <c r="EW110" s="283"/>
      <c r="EX110" s="283"/>
      <c r="EY110" s="283"/>
      <c r="EZ110" s="283"/>
      <c r="FA110" s="283"/>
      <c r="FB110" s="283"/>
      <c r="FC110" s="283"/>
      <c r="FD110" s="283"/>
      <c r="FE110" s="283"/>
      <c r="FF110" s="283"/>
      <c r="FG110" s="284"/>
      <c r="FJ110" s="32"/>
      <c r="FK110" s="31"/>
      <c r="FL110" s="31"/>
      <c r="FM110" s="33"/>
      <c r="FN110" s="32"/>
      <c r="FO110" s="31"/>
      <c r="FP110" s="31"/>
      <c r="FQ110" s="33"/>
      <c r="FR110" s="32"/>
      <c r="FS110" s="31"/>
      <c r="FT110" s="31"/>
      <c r="FU110" s="33"/>
      <c r="FV110" s="32"/>
      <c r="FW110" s="31"/>
      <c r="FX110" s="31"/>
      <c r="FY110" s="33"/>
    </row>
    <row r="111" spans="3:181" ht="12" thickBot="1" x14ac:dyDescent="0.25">
      <c r="C111" s="426" t="s">
        <v>336</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27"/>
      <c r="AE111" s="427"/>
      <c r="AF111" s="427"/>
      <c r="AG111" s="427"/>
      <c r="AH111" s="427"/>
      <c r="AI111" s="427"/>
      <c r="AJ111" s="427"/>
      <c r="AK111" s="427"/>
      <c r="AL111" s="427"/>
      <c r="AM111" s="427"/>
      <c r="AN111" s="427"/>
      <c r="AO111" s="427"/>
      <c r="AP111" s="427"/>
      <c r="AQ111" s="427"/>
      <c r="AR111" s="427"/>
      <c r="AS111" s="427"/>
      <c r="AT111" s="427"/>
      <c r="AU111" s="427"/>
      <c r="AV111" s="427"/>
      <c r="AW111" s="427"/>
      <c r="AX111" s="427"/>
      <c r="AY111" s="427"/>
      <c r="AZ111" s="427"/>
      <c r="BA111" s="427"/>
      <c r="BB111" s="427"/>
      <c r="BC111" s="427"/>
      <c r="BD111" s="427"/>
      <c r="BE111" s="427"/>
      <c r="BF111" s="427"/>
      <c r="BG111" s="427"/>
      <c r="BH111" s="427"/>
      <c r="BI111" s="427"/>
      <c r="BJ111" s="427"/>
      <c r="BK111" s="427"/>
      <c r="BL111" s="427"/>
      <c r="BM111" s="427"/>
      <c r="BN111" s="427"/>
      <c r="BO111" s="427"/>
      <c r="BP111" s="427"/>
      <c r="BQ111" s="427"/>
      <c r="BR111" s="427"/>
      <c r="BS111" s="427"/>
      <c r="BT111" s="427"/>
      <c r="BU111" s="427"/>
      <c r="BV111" s="427"/>
      <c r="BW111" s="427"/>
      <c r="BX111" s="427"/>
      <c r="BY111" s="427"/>
      <c r="BZ111" s="288" t="s">
        <v>337</v>
      </c>
      <c r="CA111" s="289"/>
      <c r="CB111" s="289"/>
      <c r="CC111" s="289"/>
      <c r="CD111" s="289"/>
      <c r="CE111" s="289"/>
      <c r="CF111" s="289"/>
      <c r="CG111" s="290"/>
      <c r="CH111" s="291" t="s">
        <v>239</v>
      </c>
      <c r="CI111" s="289"/>
      <c r="CJ111" s="289"/>
      <c r="CK111" s="289"/>
      <c r="CL111" s="289"/>
      <c r="CM111" s="289"/>
      <c r="CN111" s="289"/>
      <c r="CO111" s="289"/>
      <c r="CP111" s="289"/>
      <c r="CQ111" s="289"/>
      <c r="CR111" s="289"/>
      <c r="CS111" s="289"/>
      <c r="CT111" s="290"/>
      <c r="CU111" s="291"/>
      <c r="CV111" s="289"/>
      <c r="CW111" s="289"/>
      <c r="CX111" s="289"/>
      <c r="CY111" s="289"/>
      <c r="CZ111" s="289"/>
      <c r="DA111" s="289"/>
      <c r="DB111" s="289"/>
      <c r="DC111" s="289"/>
      <c r="DD111" s="289"/>
      <c r="DE111" s="289"/>
      <c r="DF111" s="289"/>
      <c r="DG111" s="290"/>
      <c r="DH111" s="282"/>
      <c r="DI111" s="283"/>
      <c r="DJ111" s="283"/>
      <c r="DK111" s="283"/>
      <c r="DL111" s="283"/>
      <c r="DM111" s="283"/>
      <c r="DN111" s="283"/>
      <c r="DO111" s="283"/>
      <c r="DP111" s="283"/>
      <c r="DQ111" s="283"/>
      <c r="DR111" s="283"/>
      <c r="DS111" s="283"/>
      <c r="DT111" s="284"/>
      <c r="DU111" s="282"/>
      <c r="DV111" s="283"/>
      <c r="DW111" s="283"/>
      <c r="DX111" s="283"/>
      <c r="DY111" s="283"/>
      <c r="DZ111" s="283"/>
      <c r="EA111" s="283"/>
      <c r="EB111" s="283"/>
      <c r="EC111" s="283"/>
      <c r="ED111" s="283"/>
      <c r="EE111" s="283"/>
      <c r="EF111" s="283"/>
      <c r="EG111" s="284"/>
      <c r="EH111" s="282"/>
      <c r="EI111" s="283"/>
      <c r="EJ111" s="283"/>
      <c r="EK111" s="283"/>
      <c r="EL111" s="283"/>
      <c r="EM111" s="283"/>
      <c r="EN111" s="283"/>
      <c r="EO111" s="283"/>
      <c r="EP111" s="283"/>
      <c r="EQ111" s="283"/>
      <c r="ER111" s="283"/>
      <c r="ES111" s="283"/>
      <c r="ET111" s="284"/>
      <c r="EU111" s="282"/>
      <c r="EV111" s="283"/>
      <c r="EW111" s="283"/>
      <c r="EX111" s="283"/>
      <c r="EY111" s="283"/>
      <c r="EZ111" s="283"/>
      <c r="FA111" s="283"/>
      <c r="FB111" s="283"/>
      <c r="FC111" s="283"/>
      <c r="FD111" s="283"/>
      <c r="FE111" s="283"/>
      <c r="FF111" s="283"/>
      <c r="FG111" s="284"/>
      <c r="FJ111" s="34"/>
      <c r="FK111" s="35"/>
      <c r="FL111" s="35"/>
      <c r="FM111" s="36"/>
      <c r="FN111" s="34"/>
      <c r="FO111" s="35"/>
      <c r="FP111" s="35"/>
      <c r="FQ111" s="36"/>
      <c r="FR111" s="34"/>
      <c r="FS111" s="35"/>
      <c r="FT111" s="35"/>
      <c r="FU111" s="36"/>
      <c r="FV111" s="34"/>
      <c r="FW111" s="35"/>
      <c r="FX111" s="35"/>
      <c r="FY111" s="36"/>
    </row>
    <row r="113" spans="3:261" x14ac:dyDescent="0.2">
      <c r="C113" s="7" t="s">
        <v>129</v>
      </c>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28"/>
      <c r="FL113" s="1"/>
      <c r="FM113" s="1"/>
      <c r="FN113" s="1"/>
      <c r="FO113" s="28"/>
      <c r="FP113" s="1"/>
      <c r="FQ113" s="1"/>
      <c r="FR113" s="1"/>
      <c r="FS113" s="28"/>
      <c r="FT113" s="1"/>
      <c r="FU113" s="1"/>
      <c r="FV113" s="63">
        <f>SUM(FV63:FV111)</f>
        <v>2221902</v>
      </c>
      <c r="FW113" s="63">
        <f t="shared" ref="FW113:FY113" si="38">SUM(FW63:FW111)</f>
        <v>7700673.7000000011</v>
      </c>
      <c r="FX113" s="63">
        <f t="shared" si="38"/>
        <v>400000</v>
      </c>
      <c r="FY113" s="63">
        <f t="shared" si="38"/>
        <v>2818005.62</v>
      </c>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row>
    <row r="114" spans="3:261" x14ac:dyDescent="0.2">
      <c r="C114" s="7" t="s">
        <v>130</v>
      </c>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28"/>
      <c r="FL114" s="1"/>
      <c r="FM114" s="1"/>
      <c r="FN114" s="1"/>
      <c r="FO114" s="28"/>
      <c r="FP114" s="1"/>
      <c r="FQ114" s="1"/>
      <c r="FR114" s="1"/>
      <c r="FS114" s="28"/>
      <c r="FT114" s="1"/>
      <c r="FU114" s="1"/>
      <c r="FV114" s="41"/>
      <c r="FW114" s="41"/>
      <c r="FX114" s="41"/>
      <c r="FY114" s="4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row>
    <row r="115" spans="3:261" x14ac:dyDescent="0.2">
      <c r="C115" s="7" t="s">
        <v>131</v>
      </c>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28"/>
      <c r="FL115" s="1"/>
      <c r="FM115" s="1"/>
      <c r="FN115" s="1"/>
      <c r="FO115" s="28"/>
      <c r="FP115" s="1"/>
      <c r="FQ115" s="1"/>
      <c r="FR115" s="1"/>
      <c r="FS115" s="28"/>
      <c r="FT115" s="1"/>
      <c r="FU115" s="1"/>
      <c r="FV115" s="41"/>
      <c r="FW115" s="41"/>
      <c r="FX115" s="41"/>
      <c r="FY115" s="4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row>
    <row r="116" spans="3:261" x14ac:dyDescent="0.2">
      <c r="C116" s="7" t="s">
        <v>132</v>
      </c>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28"/>
      <c r="FL116" s="1"/>
      <c r="FM116" s="1"/>
      <c r="FN116" s="1"/>
      <c r="FO116" s="28"/>
      <c r="FP116" s="1"/>
      <c r="FQ116" s="1"/>
      <c r="FR116" s="1"/>
      <c r="FS116" s="28"/>
      <c r="FT116" s="1"/>
      <c r="FU116" s="1"/>
      <c r="FV116" s="63">
        <f>FV31-FV113</f>
        <v>5225744.16</v>
      </c>
      <c r="FW116" s="63">
        <f>FW31-FW113</f>
        <v>881838.04999999888</v>
      </c>
      <c r="FX116" s="63">
        <f>FX31-FX113</f>
        <v>-159605.54999999999</v>
      </c>
      <c r="FY116" s="63">
        <f>FY31-FY113</f>
        <v>998141.35000000009</v>
      </c>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row>
    <row r="117" spans="3:261" x14ac:dyDescent="0.2">
      <c r="C117" s="7" t="s">
        <v>133</v>
      </c>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28"/>
      <c r="FL117" s="1"/>
      <c r="FM117" s="1"/>
      <c r="FN117" s="1"/>
      <c r="FO117" s="28"/>
      <c r="FP117" s="1"/>
      <c r="FQ117" s="1"/>
      <c r="FR117" s="1"/>
      <c r="FS117" s="28"/>
      <c r="FT117" s="1"/>
      <c r="FU117" s="1"/>
      <c r="FV117" s="41"/>
      <c r="FW117" s="41"/>
      <c r="FX117" s="41"/>
      <c r="FY117" s="4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row>
    <row r="118" spans="3:261" x14ac:dyDescent="0.2">
      <c r="C118" s="7" t="s">
        <v>134</v>
      </c>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28"/>
      <c r="FL118" s="1"/>
      <c r="FM118" s="1"/>
      <c r="FN118" s="1"/>
      <c r="FO118" s="28"/>
      <c r="FP118" s="1"/>
      <c r="FQ118" s="1"/>
      <c r="FR118" s="1"/>
      <c r="FS118" s="28"/>
      <c r="FT118" s="1"/>
      <c r="FU118" s="1"/>
      <c r="FV118" s="41"/>
      <c r="FW118" s="41"/>
      <c r="FX118" s="41"/>
      <c r="FY118" s="4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row>
    <row r="119" spans="3:261" x14ac:dyDescent="0.2">
      <c r="C119" s="425" t="s">
        <v>135</v>
      </c>
      <c r="D119" s="425"/>
      <c r="E119" s="425"/>
      <c r="F119" s="425"/>
      <c r="G119" s="425"/>
      <c r="H119" s="425"/>
      <c r="I119" s="425"/>
      <c r="J119" s="425"/>
      <c r="K119" s="425"/>
      <c r="L119" s="425"/>
      <c r="M119" s="425"/>
      <c r="N119" s="425"/>
      <c r="O119" s="425"/>
      <c r="P119" s="425"/>
      <c r="Q119" s="425"/>
      <c r="R119" s="425"/>
      <c r="S119" s="425"/>
      <c r="T119" s="425"/>
      <c r="U119" s="425"/>
      <c r="V119" s="425"/>
      <c r="W119" s="425"/>
      <c r="X119" s="425"/>
      <c r="Y119" s="425"/>
      <c r="Z119" s="425"/>
      <c r="AA119" s="425"/>
      <c r="AB119" s="425"/>
      <c r="AC119" s="425"/>
      <c r="AD119" s="425"/>
      <c r="AE119" s="425"/>
      <c r="AF119" s="425"/>
      <c r="AG119" s="425"/>
      <c r="AH119" s="425"/>
      <c r="AI119" s="425"/>
      <c r="AJ119" s="425"/>
      <c r="AK119" s="425"/>
      <c r="AL119" s="425"/>
      <c r="AM119" s="425"/>
      <c r="AN119" s="425"/>
      <c r="AO119" s="425"/>
      <c r="AP119" s="425"/>
      <c r="AQ119" s="425"/>
      <c r="AR119" s="425"/>
      <c r="AS119" s="425"/>
      <c r="AT119" s="425"/>
      <c r="AU119" s="425"/>
      <c r="AV119" s="425"/>
      <c r="AW119" s="425"/>
      <c r="AX119" s="425"/>
      <c r="AY119" s="425"/>
      <c r="AZ119" s="425"/>
      <c r="BA119" s="425"/>
      <c r="BB119" s="425"/>
      <c r="BC119" s="425"/>
      <c r="BD119" s="425"/>
      <c r="BE119" s="425"/>
      <c r="BF119" s="425"/>
      <c r="BG119" s="425"/>
      <c r="BH119" s="425"/>
      <c r="BI119" s="425"/>
      <c r="BJ119" s="425"/>
      <c r="BK119" s="425"/>
      <c r="BL119" s="425"/>
      <c r="BM119" s="425"/>
      <c r="BN119" s="425"/>
      <c r="BO119" s="425"/>
      <c r="BP119" s="425"/>
      <c r="BQ119" s="425"/>
      <c r="BR119" s="425"/>
      <c r="BS119" s="425"/>
      <c r="BT119" s="425"/>
      <c r="BU119" s="425"/>
      <c r="BV119" s="425"/>
      <c r="BW119" s="425"/>
      <c r="BX119" s="425"/>
      <c r="BY119" s="425"/>
      <c r="BZ119" s="425"/>
      <c r="CA119" s="425"/>
      <c r="CB119" s="425"/>
      <c r="CC119" s="425"/>
      <c r="CD119" s="425"/>
      <c r="CE119" s="425"/>
      <c r="CF119" s="425"/>
      <c r="CG119" s="425"/>
      <c r="CH119" s="425"/>
      <c r="CI119" s="425"/>
      <c r="CJ119" s="425"/>
      <c r="CK119" s="425"/>
      <c r="CL119" s="425"/>
      <c r="CM119" s="425"/>
      <c r="CN119" s="425"/>
      <c r="CO119" s="425"/>
      <c r="CP119" s="425"/>
      <c r="CQ119" s="425"/>
      <c r="CR119" s="425"/>
      <c r="CS119" s="425"/>
      <c r="CT119" s="425"/>
      <c r="CU119" s="425"/>
      <c r="CV119" s="425"/>
      <c r="CW119" s="425"/>
      <c r="CX119" s="425"/>
      <c r="CY119" s="425"/>
      <c r="CZ119" s="425"/>
      <c r="DA119" s="425"/>
      <c r="DB119" s="425"/>
      <c r="DC119" s="425"/>
      <c r="DD119" s="425"/>
      <c r="DE119" s="425"/>
      <c r="DF119" s="425"/>
      <c r="DG119" s="425"/>
      <c r="DH119" s="425"/>
      <c r="DI119" s="425"/>
      <c r="DJ119" s="425"/>
      <c r="DK119" s="425"/>
      <c r="DL119" s="425"/>
      <c r="DM119" s="425"/>
      <c r="DN119" s="425"/>
      <c r="DO119" s="425"/>
      <c r="DP119" s="425"/>
      <c r="DQ119" s="425"/>
      <c r="DR119" s="425"/>
      <c r="DS119" s="425"/>
      <c r="DT119" s="425"/>
      <c r="DU119" s="425"/>
      <c r="DV119" s="425"/>
      <c r="DW119" s="425"/>
      <c r="DX119" s="425"/>
      <c r="DY119" s="425"/>
      <c r="DZ119" s="425"/>
      <c r="EA119" s="425"/>
      <c r="EB119" s="425"/>
      <c r="EC119" s="425"/>
      <c r="ED119" s="425"/>
      <c r="EE119" s="425"/>
      <c r="EF119" s="425"/>
      <c r="EG119" s="425"/>
      <c r="EH119" s="425"/>
      <c r="EI119" s="425"/>
      <c r="EJ119" s="425"/>
      <c r="EK119" s="425"/>
      <c r="EL119" s="425"/>
      <c r="EM119" s="425"/>
      <c r="EN119" s="425"/>
      <c r="EO119" s="425"/>
      <c r="EP119" s="425"/>
      <c r="EQ119" s="425"/>
      <c r="ER119" s="425"/>
      <c r="ES119" s="425"/>
      <c r="ET119" s="425"/>
      <c r="EU119" s="425"/>
      <c r="EV119" s="425"/>
      <c r="EW119" s="425"/>
      <c r="EX119" s="425"/>
      <c r="EY119" s="425"/>
      <c r="EZ119" s="425"/>
      <c r="FA119" s="425"/>
      <c r="FB119" s="425"/>
      <c r="FC119" s="425"/>
      <c r="FD119" s="425"/>
      <c r="FE119" s="425"/>
      <c r="FF119" s="425"/>
      <c r="FG119" s="425"/>
      <c r="FH119" s="1"/>
      <c r="FI119" s="1"/>
      <c r="FJ119" s="1"/>
      <c r="FK119" s="28"/>
      <c r="FL119" s="1"/>
      <c r="FM119" s="1"/>
      <c r="FN119" s="1"/>
      <c r="FO119" s="28"/>
      <c r="FP119" s="1"/>
      <c r="FQ119" s="1"/>
      <c r="FR119" s="1"/>
      <c r="FS119" s="28"/>
      <c r="FT119" s="1"/>
      <c r="FU119" s="1"/>
      <c r="FV119" s="41"/>
      <c r="FW119" s="41"/>
      <c r="FX119" s="41"/>
      <c r="FY119" s="4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row>
    <row r="120" spans="3:261" x14ac:dyDescent="0.2">
      <c r="C120" s="7" t="s">
        <v>136</v>
      </c>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28"/>
      <c r="FL120" s="1"/>
      <c r="FM120" s="1"/>
      <c r="FN120" s="1"/>
      <c r="FO120" s="28"/>
      <c r="FP120" s="1"/>
      <c r="FQ120" s="1"/>
      <c r="FR120" s="1"/>
      <c r="FS120" s="28"/>
      <c r="FT120" s="1"/>
      <c r="FU120" s="1"/>
      <c r="FV120" s="41"/>
      <c r="FW120" s="41"/>
      <c r="FX120" s="41"/>
      <c r="FY120" s="4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row>
    <row r="121" spans="3:261" x14ac:dyDescent="0.2">
      <c r="C121" s="425" t="s">
        <v>137</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c r="AM121" s="425"/>
      <c r="AN121" s="425"/>
      <c r="AO121" s="425"/>
      <c r="AP121" s="425"/>
      <c r="AQ121" s="425"/>
      <c r="AR121" s="425"/>
      <c r="AS121" s="425"/>
      <c r="AT121" s="425"/>
      <c r="AU121" s="425"/>
      <c r="AV121" s="425"/>
      <c r="AW121" s="425"/>
      <c r="AX121" s="425"/>
      <c r="AY121" s="425"/>
      <c r="AZ121" s="425"/>
      <c r="BA121" s="425"/>
      <c r="BB121" s="425"/>
      <c r="BC121" s="425"/>
      <c r="BD121" s="425"/>
      <c r="BE121" s="425"/>
      <c r="BF121" s="425"/>
      <c r="BG121" s="425"/>
      <c r="BH121" s="425"/>
      <c r="BI121" s="425"/>
      <c r="BJ121" s="425"/>
      <c r="BK121" s="425"/>
      <c r="BL121" s="425"/>
      <c r="BM121" s="425"/>
      <c r="BN121" s="425"/>
      <c r="BO121" s="425"/>
      <c r="BP121" s="425"/>
      <c r="BQ121" s="425"/>
      <c r="BR121" s="425"/>
      <c r="BS121" s="425"/>
      <c r="BT121" s="425"/>
      <c r="BU121" s="425"/>
      <c r="BV121" s="425"/>
      <c r="BW121" s="425"/>
      <c r="BX121" s="425"/>
      <c r="BY121" s="425"/>
      <c r="BZ121" s="425"/>
      <c r="CA121" s="425"/>
      <c r="CB121" s="425"/>
      <c r="CC121" s="425"/>
      <c r="CD121" s="425"/>
      <c r="CE121" s="425"/>
      <c r="CF121" s="425"/>
      <c r="CG121" s="425"/>
      <c r="CH121" s="425"/>
      <c r="CI121" s="425"/>
      <c r="CJ121" s="425"/>
      <c r="CK121" s="425"/>
      <c r="CL121" s="425"/>
      <c r="CM121" s="425"/>
      <c r="CN121" s="425"/>
      <c r="CO121" s="425"/>
      <c r="CP121" s="425"/>
      <c r="CQ121" s="425"/>
      <c r="CR121" s="425"/>
      <c r="CS121" s="425"/>
      <c r="CT121" s="425"/>
      <c r="CU121" s="425"/>
      <c r="CV121" s="425"/>
      <c r="CW121" s="425"/>
      <c r="CX121" s="425"/>
      <c r="CY121" s="425"/>
      <c r="CZ121" s="425"/>
      <c r="DA121" s="425"/>
      <c r="DB121" s="425"/>
      <c r="DC121" s="425"/>
      <c r="DD121" s="425"/>
      <c r="DE121" s="425"/>
      <c r="DF121" s="425"/>
      <c r="DG121" s="425"/>
      <c r="DH121" s="425"/>
      <c r="DI121" s="425"/>
      <c r="DJ121" s="425"/>
      <c r="DK121" s="425"/>
      <c r="DL121" s="425"/>
      <c r="DM121" s="425"/>
      <c r="DN121" s="425"/>
      <c r="DO121" s="425"/>
      <c r="DP121" s="425"/>
      <c r="DQ121" s="425"/>
      <c r="DR121" s="425"/>
      <c r="DS121" s="425"/>
      <c r="DT121" s="425"/>
      <c r="DU121" s="425"/>
      <c r="DV121" s="425"/>
      <c r="DW121" s="425"/>
      <c r="DX121" s="425"/>
      <c r="DY121" s="425"/>
      <c r="DZ121" s="425"/>
      <c r="EA121" s="425"/>
      <c r="EB121" s="425"/>
      <c r="EC121" s="425"/>
      <c r="ED121" s="425"/>
      <c r="EE121" s="425"/>
      <c r="EF121" s="425"/>
      <c r="EG121" s="425"/>
      <c r="EH121" s="425"/>
      <c r="EI121" s="425"/>
      <c r="EJ121" s="425"/>
      <c r="EK121" s="425"/>
      <c r="EL121" s="425"/>
      <c r="EM121" s="425"/>
      <c r="EN121" s="425"/>
      <c r="EO121" s="425"/>
      <c r="EP121" s="425"/>
      <c r="EQ121" s="425"/>
      <c r="ER121" s="425"/>
      <c r="ES121" s="425"/>
      <c r="ET121" s="425"/>
      <c r="EU121" s="425"/>
      <c r="EV121" s="425"/>
      <c r="EW121" s="425"/>
      <c r="EX121" s="425"/>
      <c r="EY121" s="425"/>
      <c r="EZ121" s="425"/>
      <c r="FA121" s="425"/>
      <c r="FB121" s="425"/>
      <c r="FC121" s="425"/>
      <c r="FD121" s="425"/>
      <c r="FE121" s="425"/>
      <c r="FF121" s="425"/>
      <c r="FG121" s="425"/>
      <c r="FH121" s="1"/>
      <c r="FI121" s="1"/>
      <c r="FJ121" s="1"/>
      <c r="FK121" s="28"/>
      <c r="FL121" s="1"/>
      <c r="FM121" s="1"/>
      <c r="FN121" s="1"/>
      <c r="FO121" s="28"/>
      <c r="FP121" s="1"/>
      <c r="FQ121" s="1"/>
      <c r="FR121" s="1"/>
      <c r="FS121" s="28"/>
      <c r="FT121" s="1"/>
      <c r="FU121" s="1"/>
      <c r="FV121" s="41"/>
      <c r="FW121" s="41"/>
      <c r="FX121" s="41"/>
      <c r="FY121" s="4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row>
    <row r="122" spans="3:261" x14ac:dyDescent="0.2">
      <c r="C122" s="425" t="s">
        <v>138</v>
      </c>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425"/>
      <c r="AE122" s="425"/>
      <c r="AF122" s="425"/>
      <c r="AG122" s="425"/>
      <c r="AH122" s="425"/>
      <c r="AI122" s="425"/>
      <c r="AJ122" s="425"/>
      <c r="AK122" s="425"/>
      <c r="AL122" s="425"/>
      <c r="AM122" s="425"/>
      <c r="AN122" s="425"/>
      <c r="AO122" s="425"/>
      <c r="AP122" s="425"/>
      <c r="AQ122" s="425"/>
      <c r="AR122" s="425"/>
      <c r="AS122" s="425"/>
      <c r="AT122" s="425"/>
      <c r="AU122" s="425"/>
      <c r="AV122" s="425"/>
      <c r="AW122" s="425"/>
      <c r="AX122" s="425"/>
      <c r="AY122" s="425"/>
      <c r="AZ122" s="425"/>
      <c r="BA122" s="425"/>
      <c r="BB122" s="425"/>
      <c r="BC122" s="425"/>
      <c r="BD122" s="425"/>
      <c r="BE122" s="425"/>
      <c r="BF122" s="425"/>
      <c r="BG122" s="425"/>
      <c r="BH122" s="425"/>
      <c r="BI122" s="425"/>
      <c r="BJ122" s="425"/>
      <c r="BK122" s="425"/>
      <c r="BL122" s="425"/>
      <c r="BM122" s="425"/>
      <c r="BN122" s="425"/>
      <c r="BO122" s="425"/>
      <c r="BP122" s="425"/>
      <c r="BQ122" s="425"/>
      <c r="BR122" s="425"/>
      <c r="BS122" s="425"/>
      <c r="BT122" s="425"/>
      <c r="BU122" s="425"/>
      <c r="BV122" s="425"/>
      <c r="BW122" s="425"/>
      <c r="BX122" s="425"/>
      <c r="BY122" s="425"/>
      <c r="BZ122" s="425"/>
      <c r="CA122" s="425"/>
      <c r="CB122" s="425"/>
      <c r="CC122" s="425"/>
      <c r="CD122" s="425"/>
      <c r="CE122" s="425"/>
      <c r="CF122" s="425"/>
      <c r="CG122" s="425"/>
      <c r="CH122" s="425"/>
      <c r="CI122" s="425"/>
      <c r="CJ122" s="425"/>
      <c r="CK122" s="425"/>
      <c r="CL122" s="425"/>
      <c r="CM122" s="425"/>
      <c r="CN122" s="425"/>
      <c r="CO122" s="425"/>
      <c r="CP122" s="425"/>
      <c r="CQ122" s="425"/>
      <c r="CR122" s="425"/>
      <c r="CS122" s="425"/>
      <c r="CT122" s="425"/>
      <c r="CU122" s="425"/>
      <c r="CV122" s="425"/>
      <c r="CW122" s="425"/>
      <c r="CX122" s="425"/>
      <c r="CY122" s="425"/>
      <c r="CZ122" s="425"/>
      <c r="DA122" s="425"/>
      <c r="DB122" s="425"/>
      <c r="DC122" s="425"/>
      <c r="DD122" s="425"/>
      <c r="DE122" s="425"/>
      <c r="DF122" s="425"/>
      <c r="DG122" s="425"/>
      <c r="DH122" s="425"/>
      <c r="DI122" s="425"/>
      <c r="DJ122" s="425"/>
      <c r="DK122" s="425"/>
      <c r="DL122" s="425"/>
      <c r="DM122" s="425"/>
      <c r="DN122" s="425"/>
      <c r="DO122" s="425"/>
      <c r="DP122" s="425"/>
      <c r="DQ122" s="425"/>
      <c r="DR122" s="425"/>
      <c r="DS122" s="425"/>
      <c r="DT122" s="425"/>
      <c r="DU122" s="425"/>
      <c r="DV122" s="425"/>
      <c r="DW122" s="425"/>
      <c r="DX122" s="425"/>
      <c r="DY122" s="425"/>
      <c r="DZ122" s="425"/>
      <c r="EA122" s="425"/>
      <c r="EB122" s="425"/>
      <c r="EC122" s="425"/>
      <c r="ED122" s="425"/>
      <c r="EE122" s="425"/>
      <c r="EF122" s="425"/>
      <c r="EG122" s="425"/>
      <c r="EH122" s="425"/>
      <c r="EI122" s="425"/>
      <c r="EJ122" s="425"/>
      <c r="EK122" s="425"/>
      <c r="EL122" s="425"/>
      <c r="EM122" s="425"/>
      <c r="EN122" s="425"/>
      <c r="EO122" s="425"/>
      <c r="EP122" s="425"/>
      <c r="EQ122" s="425"/>
      <c r="ER122" s="425"/>
      <c r="ES122" s="425"/>
      <c r="ET122" s="425"/>
      <c r="EU122" s="425"/>
      <c r="EV122" s="425"/>
      <c r="EW122" s="425"/>
      <c r="EX122" s="425"/>
      <c r="EY122" s="425"/>
      <c r="EZ122" s="425"/>
      <c r="FA122" s="425"/>
      <c r="FB122" s="425"/>
      <c r="FC122" s="425"/>
      <c r="FD122" s="425"/>
      <c r="FE122" s="425"/>
      <c r="FF122" s="425"/>
      <c r="FG122" s="425"/>
      <c r="FH122" s="1"/>
      <c r="FI122" s="1"/>
      <c r="FJ122" s="1"/>
      <c r="FK122" s="28"/>
      <c r="FL122" s="1"/>
      <c r="FM122" s="1"/>
      <c r="FN122" s="1"/>
      <c r="FO122" s="28"/>
      <c r="FP122" s="1"/>
      <c r="FQ122" s="1"/>
      <c r="FR122" s="1"/>
      <c r="FS122" s="28"/>
      <c r="FT122" s="1"/>
      <c r="FU122" s="1"/>
      <c r="FV122" s="41"/>
      <c r="FW122" s="41"/>
      <c r="FX122" s="41"/>
      <c r="FY122" s="4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row>
    <row r="123" spans="3:261" x14ac:dyDescent="0.2">
      <c r="C123" s="425" t="s">
        <v>139</v>
      </c>
      <c r="D123" s="425"/>
      <c r="E123" s="425"/>
      <c r="F123" s="425"/>
      <c r="G123" s="425"/>
      <c r="H123" s="425"/>
      <c r="I123" s="425"/>
      <c r="J123" s="425"/>
      <c r="K123" s="425"/>
      <c r="L123" s="425"/>
      <c r="M123" s="425"/>
      <c r="N123" s="425"/>
      <c r="O123" s="425"/>
      <c r="P123" s="425"/>
      <c r="Q123" s="425"/>
      <c r="R123" s="425"/>
      <c r="S123" s="425"/>
      <c r="T123" s="425"/>
      <c r="U123" s="425"/>
      <c r="V123" s="425"/>
      <c r="W123" s="425"/>
      <c r="X123" s="425"/>
      <c r="Y123" s="425"/>
      <c r="Z123" s="425"/>
      <c r="AA123" s="425"/>
      <c r="AB123" s="425"/>
      <c r="AC123" s="425"/>
      <c r="AD123" s="425"/>
      <c r="AE123" s="425"/>
      <c r="AF123" s="425"/>
      <c r="AG123" s="425"/>
      <c r="AH123" s="425"/>
      <c r="AI123" s="425"/>
      <c r="AJ123" s="425"/>
      <c r="AK123" s="425"/>
      <c r="AL123" s="425"/>
      <c r="AM123" s="425"/>
      <c r="AN123" s="425"/>
      <c r="AO123" s="425"/>
      <c r="AP123" s="425"/>
      <c r="AQ123" s="425"/>
      <c r="AR123" s="425"/>
      <c r="AS123" s="425"/>
      <c r="AT123" s="425"/>
      <c r="AU123" s="425"/>
      <c r="AV123" s="425"/>
      <c r="AW123" s="425"/>
      <c r="AX123" s="425"/>
      <c r="AY123" s="425"/>
      <c r="AZ123" s="425"/>
      <c r="BA123" s="425"/>
      <c r="BB123" s="425"/>
      <c r="BC123" s="425"/>
      <c r="BD123" s="425"/>
      <c r="BE123" s="425"/>
      <c r="BF123" s="425"/>
      <c r="BG123" s="425"/>
      <c r="BH123" s="425"/>
      <c r="BI123" s="425"/>
      <c r="BJ123" s="425"/>
      <c r="BK123" s="425"/>
      <c r="BL123" s="425"/>
      <c r="BM123" s="425"/>
      <c r="BN123" s="425"/>
      <c r="BO123" s="425"/>
      <c r="BP123" s="425"/>
      <c r="BQ123" s="425"/>
      <c r="BR123" s="425"/>
      <c r="BS123" s="425"/>
      <c r="BT123" s="425"/>
      <c r="BU123" s="425"/>
      <c r="BV123" s="425"/>
      <c r="BW123" s="425"/>
      <c r="BX123" s="425"/>
      <c r="BY123" s="425"/>
      <c r="BZ123" s="425"/>
      <c r="CA123" s="425"/>
      <c r="CB123" s="425"/>
      <c r="CC123" s="425"/>
      <c r="CD123" s="425"/>
      <c r="CE123" s="425"/>
      <c r="CF123" s="425"/>
      <c r="CG123" s="425"/>
      <c r="CH123" s="425"/>
      <c r="CI123" s="425"/>
      <c r="CJ123" s="425"/>
      <c r="CK123" s="425"/>
      <c r="CL123" s="425"/>
      <c r="CM123" s="425"/>
      <c r="CN123" s="425"/>
      <c r="CO123" s="425"/>
      <c r="CP123" s="425"/>
      <c r="CQ123" s="425"/>
      <c r="CR123" s="425"/>
      <c r="CS123" s="425"/>
      <c r="CT123" s="425"/>
      <c r="CU123" s="425"/>
      <c r="CV123" s="425"/>
      <c r="CW123" s="425"/>
      <c r="CX123" s="425"/>
      <c r="CY123" s="425"/>
      <c r="CZ123" s="425"/>
      <c r="DA123" s="425"/>
      <c r="DB123" s="425"/>
      <c r="DC123" s="425"/>
      <c r="DD123" s="425"/>
      <c r="DE123" s="425"/>
      <c r="DF123" s="425"/>
      <c r="DG123" s="425"/>
      <c r="DH123" s="425"/>
      <c r="DI123" s="425"/>
      <c r="DJ123" s="425"/>
      <c r="DK123" s="425"/>
      <c r="DL123" s="425"/>
      <c r="DM123" s="425"/>
      <c r="DN123" s="425"/>
      <c r="DO123" s="425"/>
      <c r="DP123" s="425"/>
      <c r="DQ123" s="425"/>
      <c r="DR123" s="425"/>
      <c r="DS123" s="425"/>
      <c r="DT123" s="425"/>
      <c r="DU123" s="425"/>
      <c r="DV123" s="425"/>
      <c r="DW123" s="425"/>
      <c r="DX123" s="425"/>
      <c r="DY123" s="425"/>
      <c r="DZ123" s="425"/>
      <c r="EA123" s="425"/>
      <c r="EB123" s="425"/>
      <c r="EC123" s="425"/>
      <c r="ED123" s="425"/>
      <c r="EE123" s="425"/>
      <c r="EF123" s="425"/>
      <c r="EG123" s="425"/>
      <c r="EH123" s="425"/>
      <c r="EI123" s="425"/>
      <c r="EJ123" s="425"/>
      <c r="EK123" s="425"/>
      <c r="EL123" s="425"/>
      <c r="EM123" s="425"/>
      <c r="EN123" s="425"/>
      <c r="EO123" s="425"/>
      <c r="EP123" s="425"/>
      <c r="EQ123" s="425"/>
      <c r="ER123" s="425"/>
      <c r="ES123" s="425"/>
      <c r="ET123" s="425"/>
      <c r="EU123" s="425"/>
      <c r="EV123" s="425"/>
      <c r="EW123" s="425"/>
      <c r="EX123" s="425"/>
      <c r="EY123" s="425"/>
      <c r="EZ123" s="425"/>
      <c r="FA123" s="425"/>
      <c r="FB123" s="425"/>
      <c r="FC123" s="425"/>
      <c r="FD123" s="425"/>
      <c r="FE123" s="425"/>
      <c r="FF123" s="425"/>
      <c r="FG123" s="425"/>
      <c r="FH123" s="1"/>
      <c r="FI123" s="1"/>
      <c r="FJ123" s="1"/>
      <c r="FK123" s="28"/>
      <c r="FL123" s="1"/>
      <c r="FM123" s="1"/>
      <c r="FN123" s="1"/>
      <c r="FO123" s="28"/>
      <c r="FP123" s="1"/>
      <c r="FQ123" s="1"/>
      <c r="FR123" s="1"/>
      <c r="FS123" s="28"/>
      <c r="FT123" s="1"/>
      <c r="FU123" s="1"/>
      <c r="FV123" s="41"/>
      <c r="FW123" s="41"/>
      <c r="FX123" s="41"/>
      <c r="FY123" s="4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row>
    <row r="124" spans="3:261" x14ac:dyDescent="0.2">
      <c r="C124" s="7" t="s">
        <v>140</v>
      </c>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28"/>
      <c r="FL124" s="1"/>
      <c r="FM124" s="1"/>
      <c r="FN124" s="1"/>
      <c r="FO124" s="28"/>
      <c r="FP124" s="1"/>
      <c r="FQ124" s="1"/>
      <c r="FR124" s="1"/>
      <c r="FS124" s="28"/>
      <c r="FT124" s="1"/>
      <c r="FU124" s="1"/>
      <c r="FV124" s="41"/>
      <c r="FW124" s="41"/>
      <c r="FX124" s="41"/>
      <c r="FY124" s="4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row>
    <row r="125" spans="3:261" x14ac:dyDescent="0.2">
      <c r="C125" s="7" t="s">
        <v>141</v>
      </c>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28"/>
      <c r="FL125" s="1"/>
      <c r="FM125" s="1"/>
      <c r="FN125" s="1"/>
      <c r="FO125" s="28"/>
      <c r="FP125" s="1"/>
      <c r="FQ125" s="1"/>
      <c r="FR125" s="1"/>
      <c r="FS125" s="28"/>
      <c r="FT125" s="1"/>
      <c r="FU125" s="1"/>
      <c r="FV125" s="41"/>
      <c r="FW125" s="41"/>
      <c r="FX125" s="41"/>
      <c r="FY125" s="4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row>
    <row r="126" spans="3:261" x14ac:dyDescent="0.2">
      <c r="C126" s="425" t="s">
        <v>142</v>
      </c>
      <c r="D126" s="425"/>
      <c r="E126" s="425"/>
      <c r="F126" s="425"/>
      <c r="G126" s="425"/>
      <c r="H126" s="425"/>
      <c r="I126" s="425"/>
      <c r="J126" s="425"/>
      <c r="K126" s="425"/>
      <c r="L126" s="425"/>
      <c r="M126" s="425"/>
      <c r="N126" s="425"/>
      <c r="O126" s="425"/>
      <c r="P126" s="425"/>
      <c r="Q126" s="425"/>
      <c r="R126" s="425"/>
      <c r="S126" s="425"/>
      <c r="T126" s="425"/>
      <c r="U126" s="425"/>
      <c r="V126" s="425"/>
      <c r="W126" s="425"/>
      <c r="X126" s="425"/>
      <c r="Y126" s="425"/>
      <c r="Z126" s="425"/>
      <c r="AA126" s="425"/>
      <c r="AB126" s="425"/>
      <c r="AC126" s="425"/>
      <c r="AD126" s="425"/>
      <c r="AE126" s="425"/>
      <c r="AF126" s="425"/>
      <c r="AG126" s="425"/>
      <c r="AH126" s="425"/>
      <c r="AI126" s="425"/>
      <c r="AJ126" s="425"/>
      <c r="AK126" s="425"/>
      <c r="AL126" s="425"/>
      <c r="AM126" s="425"/>
      <c r="AN126" s="425"/>
      <c r="AO126" s="425"/>
      <c r="AP126" s="425"/>
      <c r="AQ126" s="425"/>
      <c r="AR126" s="425"/>
      <c r="AS126" s="425"/>
      <c r="AT126" s="425"/>
      <c r="AU126" s="425"/>
      <c r="AV126" s="425"/>
      <c r="AW126" s="425"/>
      <c r="AX126" s="425"/>
      <c r="AY126" s="425"/>
      <c r="AZ126" s="425"/>
      <c r="BA126" s="425"/>
      <c r="BB126" s="425"/>
      <c r="BC126" s="425"/>
      <c r="BD126" s="425"/>
      <c r="BE126" s="425"/>
      <c r="BF126" s="425"/>
      <c r="BG126" s="425"/>
      <c r="BH126" s="425"/>
      <c r="BI126" s="425"/>
      <c r="BJ126" s="425"/>
      <c r="BK126" s="425"/>
      <c r="BL126" s="425"/>
      <c r="BM126" s="425"/>
      <c r="BN126" s="425"/>
      <c r="BO126" s="425"/>
      <c r="BP126" s="425"/>
      <c r="BQ126" s="425"/>
      <c r="BR126" s="425"/>
      <c r="BS126" s="425"/>
      <c r="BT126" s="425"/>
      <c r="BU126" s="425"/>
      <c r="BV126" s="425"/>
      <c r="BW126" s="425"/>
      <c r="BX126" s="425"/>
      <c r="BY126" s="425"/>
      <c r="BZ126" s="425"/>
      <c r="CA126" s="425"/>
      <c r="CB126" s="425"/>
      <c r="CC126" s="425"/>
      <c r="CD126" s="425"/>
      <c r="CE126" s="425"/>
      <c r="CF126" s="425"/>
      <c r="CG126" s="425"/>
      <c r="CH126" s="425"/>
      <c r="CI126" s="425"/>
      <c r="CJ126" s="425"/>
      <c r="CK126" s="425"/>
      <c r="CL126" s="425"/>
      <c r="CM126" s="425"/>
      <c r="CN126" s="425"/>
      <c r="CO126" s="425"/>
      <c r="CP126" s="425"/>
      <c r="CQ126" s="425"/>
      <c r="CR126" s="425"/>
      <c r="CS126" s="425"/>
      <c r="CT126" s="425"/>
      <c r="CU126" s="425"/>
      <c r="CV126" s="425"/>
      <c r="CW126" s="425"/>
      <c r="CX126" s="425"/>
      <c r="CY126" s="425"/>
      <c r="CZ126" s="425"/>
      <c r="DA126" s="425"/>
      <c r="DB126" s="425"/>
      <c r="DC126" s="425"/>
      <c r="DD126" s="425"/>
      <c r="DE126" s="425"/>
      <c r="DF126" s="425"/>
      <c r="DG126" s="425"/>
      <c r="DH126" s="425"/>
      <c r="DI126" s="425"/>
      <c r="DJ126" s="425"/>
      <c r="DK126" s="425"/>
      <c r="DL126" s="425"/>
      <c r="DM126" s="425"/>
      <c r="DN126" s="425"/>
      <c r="DO126" s="425"/>
      <c r="DP126" s="425"/>
      <c r="DQ126" s="425"/>
      <c r="DR126" s="425"/>
      <c r="DS126" s="425"/>
      <c r="DT126" s="425"/>
      <c r="DU126" s="425"/>
      <c r="DV126" s="425"/>
      <c r="DW126" s="425"/>
      <c r="DX126" s="425"/>
      <c r="DY126" s="425"/>
      <c r="DZ126" s="425"/>
      <c r="EA126" s="425"/>
      <c r="EB126" s="425"/>
      <c r="EC126" s="425"/>
      <c r="ED126" s="425"/>
      <c r="EE126" s="425"/>
      <c r="EF126" s="425"/>
      <c r="EG126" s="425"/>
      <c r="EH126" s="425"/>
      <c r="EI126" s="425"/>
      <c r="EJ126" s="425"/>
      <c r="EK126" s="425"/>
      <c r="EL126" s="425"/>
      <c r="EM126" s="425"/>
      <c r="EN126" s="425"/>
      <c r="EO126" s="425"/>
      <c r="EP126" s="425"/>
      <c r="EQ126" s="425"/>
      <c r="ER126" s="425"/>
      <c r="ES126" s="425"/>
      <c r="ET126" s="425"/>
      <c r="EU126" s="425"/>
      <c r="EV126" s="425"/>
      <c r="EW126" s="425"/>
      <c r="EX126" s="425"/>
      <c r="EY126" s="425"/>
      <c r="EZ126" s="425"/>
      <c r="FA126" s="425"/>
      <c r="FB126" s="425"/>
      <c r="FC126" s="425"/>
      <c r="FD126" s="425"/>
      <c r="FE126" s="425"/>
      <c r="FF126" s="425"/>
      <c r="FG126" s="425"/>
      <c r="FH126" s="1"/>
      <c r="FI126" s="1"/>
      <c r="FJ126" s="1"/>
      <c r="FK126" s="28"/>
      <c r="FL126" s="1"/>
      <c r="FM126" s="1"/>
      <c r="FN126" s="1"/>
      <c r="FO126" s="28"/>
      <c r="FP126" s="1"/>
      <c r="FQ126" s="1"/>
      <c r="FR126" s="1"/>
      <c r="FS126" s="28"/>
      <c r="FT126" s="1"/>
      <c r="FU126" s="1"/>
      <c r="FV126" s="41"/>
      <c r="FW126" s="41"/>
      <c r="FX126" s="41"/>
      <c r="FY126" s="4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row>
  </sheetData>
  <mergeCells count="712">
    <mergeCell ref="FV27:FY28"/>
    <mergeCell ref="FV29:FV30"/>
    <mergeCell ref="FW29:FW30"/>
    <mergeCell ref="FX29:FX30"/>
    <mergeCell ref="FY29:FY30"/>
    <mergeCell ref="C110:BY110"/>
    <mergeCell ref="BZ110:CG110"/>
    <mergeCell ref="CH110:CT110"/>
    <mergeCell ref="CU110:DG110"/>
    <mergeCell ref="DH110:DT110"/>
    <mergeCell ref="DU110:EG110"/>
    <mergeCell ref="EH110:ET110"/>
    <mergeCell ref="EU110:FG110"/>
    <mergeCell ref="C109:BY109"/>
    <mergeCell ref="BZ109:CG109"/>
    <mergeCell ref="CH109:CT109"/>
    <mergeCell ref="CU109:DG109"/>
    <mergeCell ref="DH109:DT109"/>
    <mergeCell ref="DU109:EG109"/>
    <mergeCell ref="EH109:ET109"/>
    <mergeCell ref="EU109:FG109"/>
    <mergeCell ref="EU107:FG107"/>
    <mergeCell ref="C103:BY103"/>
    <mergeCell ref="BZ103:CG103"/>
    <mergeCell ref="C108:BY108"/>
    <mergeCell ref="BZ108:CG108"/>
    <mergeCell ref="CH108:CT108"/>
    <mergeCell ref="CU108:DG108"/>
    <mergeCell ref="DH108:DT108"/>
    <mergeCell ref="DU108:EG108"/>
    <mergeCell ref="EH108:ET108"/>
    <mergeCell ref="EU108:FG108"/>
    <mergeCell ref="C106:BY106"/>
    <mergeCell ref="BZ106:CG106"/>
    <mergeCell ref="CH106:CT106"/>
    <mergeCell ref="CU106:DG106"/>
    <mergeCell ref="DH106:DT106"/>
    <mergeCell ref="DU106:EG106"/>
    <mergeCell ref="EH106:ET106"/>
    <mergeCell ref="EU106:FG106"/>
    <mergeCell ref="C107:BY107"/>
    <mergeCell ref="BZ107:CG107"/>
    <mergeCell ref="CH107:CT107"/>
    <mergeCell ref="CU107:DG107"/>
    <mergeCell ref="DH107:DT107"/>
    <mergeCell ref="DU107:EG107"/>
    <mergeCell ref="EH107:ET107"/>
    <mergeCell ref="CH103:CT103"/>
    <mergeCell ref="CU103:DG103"/>
    <mergeCell ref="DH103:DT103"/>
    <mergeCell ref="DU103:EG103"/>
    <mergeCell ref="EH103:ET103"/>
    <mergeCell ref="EU103:FG103"/>
    <mergeCell ref="C105:BY105"/>
    <mergeCell ref="BZ105:CG105"/>
    <mergeCell ref="CH105:CT105"/>
    <mergeCell ref="CU105:DG105"/>
    <mergeCell ref="DH105:DT105"/>
    <mergeCell ref="DU105:EG105"/>
    <mergeCell ref="EH105:ET105"/>
    <mergeCell ref="EU105:FG105"/>
    <mergeCell ref="C104:BY104"/>
    <mergeCell ref="BZ104:CG104"/>
    <mergeCell ref="CH104:CT104"/>
    <mergeCell ref="CU104:DG104"/>
    <mergeCell ref="DH104:DT104"/>
    <mergeCell ref="DU104:EG104"/>
    <mergeCell ref="EH104:ET104"/>
    <mergeCell ref="EU104:FG104"/>
    <mergeCell ref="C98:BY98"/>
    <mergeCell ref="BZ98:CG98"/>
    <mergeCell ref="CH98:CT98"/>
    <mergeCell ref="CU98:DG98"/>
    <mergeCell ref="DH98:DT98"/>
    <mergeCell ref="DU98:EG98"/>
    <mergeCell ref="EH98:ET98"/>
    <mergeCell ref="EU98:FG98"/>
    <mergeCell ref="C101:BY101"/>
    <mergeCell ref="BZ101:CG101"/>
    <mergeCell ref="CH101:CT101"/>
    <mergeCell ref="CU101:DG101"/>
    <mergeCell ref="DH101:DT101"/>
    <mergeCell ref="DU101:EG101"/>
    <mergeCell ref="EH101:ET101"/>
    <mergeCell ref="EU101:FG101"/>
    <mergeCell ref="C100:BY100"/>
    <mergeCell ref="BZ100:CG100"/>
    <mergeCell ref="CH100:CT100"/>
    <mergeCell ref="CU100:DG100"/>
    <mergeCell ref="DH100:DT100"/>
    <mergeCell ref="DU100:EG100"/>
    <mergeCell ref="EH100:ET100"/>
    <mergeCell ref="EU100:FG100"/>
    <mergeCell ref="C96:BY96"/>
    <mergeCell ref="BZ96:CG96"/>
    <mergeCell ref="CH96:CT96"/>
    <mergeCell ref="CU96:DG96"/>
    <mergeCell ref="DH96:DT96"/>
    <mergeCell ref="DU96:EG96"/>
    <mergeCell ref="EH96:ET96"/>
    <mergeCell ref="EU96:FG96"/>
    <mergeCell ref="C97:BY97"/>
    <mergeCell ref="BZ97:CG97"/>
    <mergeCell ref="CH97:CT97"/>
    <mergeCell ref="CU97:DG97"/>
    <mergeCell ref="DH97:DT97"/>
    <mergeCell ref="DU97:EG97"/>
    <mergeCell ref="EH97:ET97"/>
    <mergeCell ref="EU97:FG97"/>
    <mergeCell ref="C94:BY94"/>
    <mergeCell ref="BZ94:CG94"/>
    <mergeCell ref="CH94:CT94"/>
    <mergeCell ref="CU94:DG94"/>
    <mergeCell ref="DH94:DT94"/>
    <mergeCell ref="DU94:EG94"/>
    <mergeCell ref="EH94:ET94"/>
    <mergeCell ref="EU94:FG94"/>
    <mergeCell ref="C95:BY95"/>
    <mergeCell ref="BZ95:CG95"/>
    <mergeCell ref="CH95:CT95"/>
    <mergeCell ref="CU95:DG95"/>
    <mergeCell ref="DH95:DT95"/>
    <mergeCell ref="DU95:EG95"/>
    <mergeCell ref="EH95:ET95"/>
    <mergeCell ref="EU95:FG95"/>
    <mergeCell ref="EU91:FG91"/>
    <mergeCell ref="C93:BY93"/>
    <mergeCell ref="BZ93:CG93"/>
    <mergeCell ref="CH93:CT93"/>
    <mergeCell ref="CU93:DG93"/>
    <mergeCell ref="DH93:DT93"/>
    <mergeCell ref="DU93:EG93"/>
    <mergeCell ref="EH93:ET93"/>
    <mergeCell ref="EU93:FG93"/>
    <mergeCell ref="EU92:FG92"/>
    <mergeCell ref="C85:BY85"/>
    <mergeCell ref="BZ85:CG85"/>
    <mergeCell ref="CH85:CT85"/>
    <mergeCell ref="CU85:DG85"/>
    <mergeCell ref="DH85:DT85"/>
    <mergeCell ref="DU85:EG85"/>
    <mergeCell ref="EH85:ET85"/>
    <mergeCell ref="EU85:FG85"/>
    <mergeCell ref="C89:BY89"/>
    <mergeCell ref="BZ89:CG89"/>
    <mergeCell ref="CH89:CT89"/>
    <mergeCell ref="CU89:DG89"/>
    <mergeCell ref="DH89:DT89"/>
    <mergeCell ref="DU89:EG89"/>
    <mergeCell ref="EH89:ET89"/>
    <mergeCell ref="EU89:FG89"/>
    <mergeCell ref="C87:BY87"/>
    <mergeCell ref="BZ87:CG87"/>
    <mergeCell ref="CH87:CT87"/>
    <mergeCell ref="CU87:DG87"/>
    <mergeCell ref="DH87:DT87"/>
    <mergeCell ref="DU87:EG87"/>
    <mergeCell ref="EH87:ET87"/>
    <mergeCell ref="EU87:FG87"/>
    <mergeCell ref="C83:BY83"/>
    <mergeCell ref="BZ83:CG83"/>
    <mergeCell ref="CH83:CT83"/>
    <mergeCell ref="CU83:DG83"/>
    <mergeCell ref="DH83:DT83"/>
    <mergeCell ref="DU83:EG83"/>
    <mergeCell ref="EH83:ET83"/>
    <mergeCell ref="EU83:FG83"/>
    <mergeCell ref="C84:BY84"/>
    <mergeCell ref="BZ84:CG84"/>
    <mergeCell ref="CH84:CT84"/>
    <mergeCell ref="CU84:DG84"/>
    <mergeCell ref="DH84:DT84"/>
    <mergeCell ref="DU84:EG84"/>
    <mergeCell ref="EH84:ET84"/>
    <mergeCell ref="EU84:FG84"/>
    <mergeCell ref="C81:BY81"/>
    <mergeCell ref="BZ81:CG81"/>
    <mergeCell ref="CH81:CT81"/>
    <mergeCell ref="CU81:DG81"/>
    <mergeCell ref="DH81:DT81"/>
    <mergeCell ref="DU81:EG81"/>
    <mergeCell ref="EH81:ET81"/>
    <mergeCell ref="EU81:FG81"/>
    <mergeCell ref="C82:BY82"/>
    <mergeCell ref="BZ82:CG82"/>
    <mergeCell ref="CH82:CT82"/>
    <mergeCell ref="CU82:DG82"/>
    <mergeCell ref="DH82:DT82"/>
    <mergeCell ref="DU82:EG82"/>
    <mergeCell ref="EH82:ET82"/>
    <mergeCell ref="EU82:FG82"/>
    <mergeCell ref="C79:BY79"/>
    <mergeCell ref="BZ79:CG79"/>
    <mergeCell ref="CH79:CT79"/>
    <mergeCell ref="CU79:DG79"/>
    <mergeCell ref="DH79:DT79"/>
    <mergeCell ref="DU79:EG79"/>
    <mergeCell ref="EH79:ET79"/>
    <mergeCell ref="EU79:FG79"/>
    <mergeCell ref="C80:BY80"/>
    <mergeCell ref="BZ80:CG80"/>
    <mergeCell ref="CH80:CT80"/>
    <mergeCell ref="CU80:DG80"/>
    <mergeCell ref="DH80:DT80"/>
    <mergeCell ref="DU80:EG80"/>
    <mergeCell ref="EH80:ET80"/>
    <mergeCell ref="EU80:FG80"/>
    <mergeCell ref="C77:BY77"/>
    <mergeCell ref="BZ77:CG77"/>
    <mergeCell ref="CH77:CT77"/>
    <mergeCell ref="CU77:DG77"/>
    <mergeCell ref="DH77:DT77"/>
    <mergeCell ref="DU77:EG77"/>
    <mergeCell ref="EH77:ET77"/>
    <mergeCell ref="EU77:FG77"/>
    <mergeCell ref="C78:BY78"/>
    <mergeCell ref="BZ78:CG78"/>
    <mergeCell ref="CH78:CT78"/>
    <mergeCell ref="CU78:DG78"/>
    <mergeCell ref="DH78:DT78"/>
    <mergeCell ref="DU78:EG78"/>
    <mergeCell ref="EH78:ET78"/>
    <mergeCell ref="EU78:FG78"/>
    <mergeCell ref="C75:BY75"/>
    <mergeCell ref="BZ75:CG75"/>
    <mergeCell ref="CH75:CT75"/>
    <mergeCell ref="CU75:DG75"/>
    <mergeCell ref="DH75:DT75"/>
    <mergeCell ref="DU75:EG75"/>
    <mergeCell ref="EH75:ET75"/>
    <mergeCell ref="EU75:FG75"/>
    <mergeCell ref="C76:BY76"/>
    <mergeCell ref="BZ76:CG76"/>
    <mergeCell ref="CH76:CT76"/>
    <mergeCell ref="CU76:DG76"/>
    <mergeCell ref="DH76:DT76"/>
    <mergeCell ref="DU76:EG76"/>
    <mergeCell ref="EH76:ET76"/>
    <mergeCell ref="EU76:FG76"/>
    <mergeCell ref="C73:BY73"/>
    <mergeCell ref="BZ73:CG73"/>
    <mergeCell ref="CH73:CT73"/>
    <mergeCell ref="CU73:DG73"/>
    <mergeCell ref="DH73:DT73"/>
    <mergeCell ref="DU73:EG73"/>
    <mergeCell ref="EH73:ET73"/>
    <mergeCell ref="EU73:FG73"/>
    <mergeCell ref="C74:BY74"/>
    <mergeCell ref="BZ74:CG74"/>
    <mergeCell ref="CH74:CT74"/>
    <mergeCell ref="CU74:DG74"/>
    <mergeCell ref="DH74:DT74"/>
    <mergeCell ref="DU74:EG74"/>
    <mergeCell ref="EH74:ET74"/>
    <mergeCell ref="EU74:FG74"/>
    <mergeCell ref="BZ71:CG71"/>
    <mergeCell ref="CH71:CT71"/>
    <mergeCell ref="CU71:DG71"/>
    <mergeCell ref="DH71:DT71"/>
    <mergeCell ref="DU71:EG71"/>
    <mergeCell ref="EH71:ET71"/>
    <mergeCell ref="EU71:FG71"/>
    <mergeCell ref="C72:BY72"/>
    <mergeCell ref="BZ72:CG72"/>
    <mergeCell ref="CH72:CT72"/>
    <mergeCell ref="CU72:DG72"/>
    <mergeCell ref="DH72:DT72"/>
    <mergeCell ref="DU72:EG72"/>
    <mergeCell ref="EH72:ET72"/>
    <mergeCell ref="EU72:FG72"/>
    <mergeCell ref="C68:BY68"/>
    <mergeCell ref="BZ68:CG68"/>
    <mergeCell ref="CH68:CT68"/>
    <mergeCell ref="CU68:DG68"/>
    <mergeCell ref="DH68:DT68"/>
    <mergeCell ref="DU68:EG68"/>
    <mergeCell ref="EH68:ET68"/>
    <mergeCell ref="EU68:FG68"/>
    <mergeCell ref="C69:BY69"/>
    <mergeCell ref="BZ69:CG69"/>
    <mergeCell ref="CH69:CT69"/>
    <mergeCell ref="CU69:DG69"/>
    <mergeCell ref="DH69:DT69"/>
    <mergeCell ref="DU69:EG69"/>
    <mergeCell ref="EH69:ET69"/>
    <mergeCell ref="EU69:FG69"/>
    <mergeCell ref="C66:BY66"/>
    <mergeCell ref="BZ66:CG66"/>
    <mergeCell ref="CH66:CT66"/>
    <mergeCell ref="CU66:DG66"/>
    <mergeCell ref="DH66:DT66"/>
    <mergeCell ref="DU66:EG66"/>
    <mergeCell ref="EH66:ET66"/>
    <mergeCell ref="EU66:FG66"/>
    <mergeCell ref="C67:BY67"/>
    <mergeCell ref="BZ67:CG67"/>
    <mergeCell ref="CH67:CT67"/>
    <mergeCell ref="CU67:DG67"/>
    <mergeCell ref="DH67:DT67"/>
    <mergeCell ref="DU67:EG67"/>
    <mergeCell ref="EH67:ET67"/>
    <mergeCell ref="EU67:FG67"/>
    <mergeCell ref="C64:BY64"/>
    <mergeCell ref="BZ64:CG64"/>
    <mergeCell ref="CH64:CT64"/>
    <mergeCell ref="CU64:DG64"/>
    <mergeCell ref="DH64:DT64"/>
    <mergeCell ref="DU64:EG64"/>
    <mergeCell ref="EH64:ET64"/>
    <mergeCell ref="EU64:FG64"/>
    <mergeCell ref="C65:BY65"/>
    <mergeCell ref="BZ65:CG65"/>
    <mergeCell ref="CH65:CT65"/>
    <mergeCell ref="CU65:DG65"/>
    <mergeCell ref="DH65:DT65"/>
    <mergeCell ref="DU65:EG65"/>
    <mergeCell ref="EH65:ET65"/>
    <mergeCell ref="EU65:FG65"/>
    <mergeCell ref="C62:BY62"/>
    <mergeCell ref="BZ62:CG62"/>
    <mergeCell ref="CH62:CT62"/>
    <mergeCell ref="CU62:DG62"/>
    <mergeCell ref="DH62:DT62"/>
    <mergeCell ref="DU62:EG62"/>
    <mergeCell ref="EH62:ET62"/>
    <mergeCell ref="EU62:FG62"/>
    <mergeCell ref="C63:BY63"/>
    <mergeCell ref="BZ63:CG63"/>
    <mergeCell ref="CH63:CT63"/>
    <mergeCell ref="CU63:DG63"/>
    <mergeCell ref="DH63:DT63"/>
    <mergeCell ref="DU63:EG63"/>
    <mergeCell ref="EH63:ET63"/>
    <mergeCell ref="EU63:FG63"/>
    <mergeCell ref="C60:BY60"/>
    <mergeCell ref="BZ60:CG60"/>
    <mergeCell ref="CH60:CT60"/>
    <mergeCell ref="CU60:DG60"/>
    <mergeCell ref="DH60:DT60"/>
    <mergeCell ref="DU60:EG60"/>
    <mergeCell ref="EH60:ET60"/>
    <mergeCell ref="EU60:FG60"/>
    <mergeCell ref="C61:BY61"/>
    <mergeCell ref="BZ61:CG61"/>
    <mergeCell ref="CH61:CT61"/>
    <mergeCell ref="CU61:DG61"/>
    <mergeCell ref="DH61:DT61"/>
    <mergeCell ref="DU61:EG61"/>
    <mergeCell ref="EH61:ET61"/>
    <mergeCell ref="EU61:FG61"/>
    <mergeCell ref="C58:BY58"/>
    <mergeCell ref="BZ58:CG58"/>
    <mergeCell ref="CH58:CT58"/>
    <mergeCell ref="CU58:DG58"/>
    <mergeCell ref="DH58:DT58"/>
    <mergeCell ref="DU58:EG58"/>
    <mergeCell ref="EH58:ET58"/>
    <mergeCell ref="EU58:FG58"/>
    <mergeCell ref="C59:BY59"/>
    <mergeCell ref="BZ59:CG59"/>
    <mergeCell ref="CH59:CT59"/>
    <mergeCell ref="CU59:DG59"/>
    <mergeCell ref="DH59:DT59"/>
    <mergeCell ref="DU59:EG59"/>
    <mergeCell ref="EH59:ET59"/>
    <mergeCell ref="EU59:FG59"/>
    <mergeCell ref="CH54:CT54"/>
    <mergeCell ref="CU54:DG54"/>
    <mergeCell ref="DH54:DT54"/>
    <mergeCell ref="DU54:EG54"/>
    <mergeCell ref="EH54:ET54"/>
    <mergeCell ref="EU54:FG54"/>
    <mergeCell ref="C55:BY55"/>
    <mergeCell ref="BZ55:CG56"/>
    <mergeCell ref="CH55:CT56"/>
    <mergeCell ref="CU55:DG56"/>
    <mergeCell ref="DH55:DT56"/>
    <mergeCell ref="DU55:EG56"/>
    <mergeCell ref="EH55:ET56"/>
    <mergeCell ref="EU55:FG56"/>
    <mergeCell ref="C56:BY56"/>
    <mergeCell ref="C45:BY45"/>
    <mergeCell ref="BZ45:CG45"/>
    <mergeCell ref="CH45:CT45"/>
    <mergeCell ref="CU45:DG45"/>
    <mergeCell ref="DH45:DT45"/>
    <mergeCell ref="DU45:EG45"/>
    <mergeCell ref="EH45:ET45"/>
    <mergeCell ref="EU45:FG45"/>
    <mergeCell ref="CU46:DG47"/>
    <mergeCell ref="DH46:DT47"/>
    <mergeCell ref="DU46:EG47"/>
    <mergeCell ref="EH46:ET47"/>
    <mergeCell ref="EU46:FG47"/>
    <mergeCell ref="C46:BY46"/>
    <mergeCell ref="BZ46:CG47"/>
    <mergeCell ref="CH46:CT47"/>
    <mergeCell ref="C47:BY47"/>
    <mergeCell ref="C42:BY42"/>
    <mergeCell ref="BZ42:CG42"/>
    <mergeCell ref="CH42:CT42"/>
    <mergeCell ref="CU42:DG42"/>
    <mergeCell ref="DH42:DT42"/>
    <mergeCell ref="DU42:EG42"/>
    <mergeCell ref="EH42:ET42"/>
    <mergeCell ref="EU42:FG42"/>
    <mergeCell ref="C43:BY43"/>
    <mergeCell ref="BZ43:CG44"/>
    <mergeCell ref="CH43:CT44"/>
    <mergeCell ref="CU43:DG44"/>
    <mergeCell ref="DH43:DT44"/>
    <mergeCell ref="DU43:EG44"/>
    <mergeCell ref="EH43:ET44"/>
    <mergeCell ref="EU43:FG44"/>
    <mergeCell ref="C44:BY44"/>
    <mergeCell ref="C39:BY39"/>
    <mergeCell ref="BZ39:CG39"/>
    <mergeCell ref="CH39:CT39"/>
    <mergeCell ref="CU39:DG39"/>
    <mergeCell ref="DH39:DT39"/>
    <mergeCell ref="DU39:EG39"/>
    <mergeCell ref="EH39:ET39"/>
    <mergeCell ref="EU39:FG39"/>
    <mergeCell ref="C40:BY40"/>
    <mergeCell ref="BZ40:CG40"/>
    <mergeCell ref="CH40:CT40"/>
    <mergeCell ref="CU40:DG40"/>
    <mergeCell ref="DH40:DT40"/>
    <mergeCell ref="DU40:EG40"/>
    <mergeCell ref="EH40:ET40"/>
    <mergeCell ref="EU40:FG40"/>
    <mergeCell ref="C37:BY37"/>
    <mergeCell ref="BZ37:CG37"/>
    <mergeCell ref="CH37:CT37"/>
    <mergeCell ref="CU37:DG37"/>
    <mergeCell ref="DH37:DT37"/>
    <mergeCell ref="DU37:EG37"/>
    <mergeCell ref="EH37:ET37"/>
    <mergeCell ref="EU37:FG37"/>
    <mergeCell ref="C38:BY38"/>
    <mergeCell ref="BZ38:CG38"/>
    <mergeCell ref="CH38:CT38"/>
    <mergeCell ref="CU38:DG38"/>
    <mergeCell ref="DH38:DT38"/>
    <mergeCell ref="DU38:EG38"/>
    <mergeCell ref="EH38:ET38"/>
    <mergeCell ref="EU38:FG38"/>
    <mergeCell ref="C35:BY35"/>
    <mergeCell ref="BZ35:CG36"/>
    <mergeCell ref="CH35:CT36"/>
    <mergeCell ref="CU35:DG36"/>
    <mergeCell ref="DH35:DT36"/>
    <mergeCell ref="DU35:EG36"/>
    <mergeCell ref="EH35:ET36"/>
    <mergeCell ref="EU35:FG36"/>
    <mergeCell ref="C36:BY36"/>
    <mergeCell ref="C33:BY33"/>
    <mergeCell ref="BZ33:CG33"/>
    <mergeCell ref="CH33:CT33"/>
    <mergeCell ref="CU33:DG33"/>
    <mergeCell ref="DH33:DT33"/>
    <mergeCell ref="DU33:EG33"/>
    <mergeCell ref="EH33:ET33"/>
    <mergeCell ref="EU33:FG33"/>
    <mergeCell ref="C34:BY34"/>
    <mergeCell ref="BZ34:CG34"/>
    <mergeCell ref="CH34:CT34"/>
    <mergeCell ref="CU34:DG34"/>
    <mergeCell ref="DH34:DT34"/>
    <mergeCell ref="DU34:EG34"/>
    <mergeCell ref="EH34:ET34"/>
    <mergeCell ref="EU34:FG34"/>
    <mergeCell ref="EU31:FG31"/>
    <mergeCell ref="C32:BY32"/>
    <mergeCell ref="BZ32:CG32"/>
    <mergeCell ref="CH32:CT32"/>
    <mergeCell ref="CU32:DG32"/>
    <mergeCell ref="DH32:DT32"/>
    <mergeCell ref="DU32:EG32"/>
    <mergeCell ref="EH32:ET32"/>
    <mergeCell ref="EU32:FG32"/>
    <mergeCell ref="FB12:FD12"/>
    <mergeCell ref="EN28:EP28"/>
    <mergeCell ref="EQ28:ET28"/>
    <mergeCell ref="EU28:FG29"/>
    <mergeCell ref="DH29:DT29"/>
    <mergeCell ref="DU29:EG29"/>
    <mergeCell ref="EH29:ET29"/>
    <mergeCell ref="C30:BY30"/>
    <mergeCell ref="BZ30:CG30"/>
    <mergeCell ref="CH30:CT30"/>
    <mergeCell ref="CU30:DG30"/>
    <mergeCell ref="DH30:DT30"/>
    <mergeCell ref="DU30:EG30"/>
    <mergeCell ref="EH30:ET30"/>
    <mergeCell ref="EU30:FG30"/>
    <mergeCell ref="C18:AC18"/>
    <mergeCell ref="AF19:DR19"/>
    <mergeCell ref="O22:DR22"/>
    <mergeCell ref="DY12:DZ12"/>
    <mergeCell ref="EA12:EC12"/>
    <mergeCell ref="ED12:EE12"/>
    <mergeCell ref="EG12:EU12"/>
    <mergeCell ref="EV12:EX12"/>
    <mergeCell ref="EY12:FA12"/>
    <mergeCell ref="DY5:FG5"/>
    <mergeCell ref="DY6:FG6"/>
    <mergeCell ref="DY8:FG8"/>
    <mergeCell ref="DX7:FG7"/>
    <mergeCell ref="DY9:FG9"/>
    <mergeCell ref="DY10:EK10"/>
    <mergeCell ref="EN10:FG10"/>
    <mergeCell ref="DY11:EK11"/>
    <mergeCell ref="EN11:FG11"/>
    <mergeCell ref="EU19:FG19"/>
    <mergeCell ref="EU20:FG20"/>
    <mergeCell ref="EU21:FG21"/>
    <mergeCell ref="EU22:FG22"/>
    <mergeCell ref="BF17:BI17"/>
    <mergeCell ref="BJ17:BL17"/>
    <mergeCell ref="BM17:BN17"/>
    <mergeCell ref="BP17:CD17"/>
    <mergeCell ref="CE17:CG17"/>
    <mergeCell ref="CH17:CJ17"/>
    <mergeCell ref="EU17:FG17"/>
    <mergeCell ref="C126:FG126"/>
    <mergeCell ref="EH111:ET111"/>
    <mergeCell ref="EU111:FG111"/>
    <mergeCell ref="C119:FG119"/>
    <mergeCell ref="C121:FG121"/>
    <mergeCell ref="C122:FG122"/>
    <mergeCell ref="C123:FG123"/>
    <mergeCell ref="C111:BY111"/>
    <mergeCell ref="BZ111:CG111"/>
    <mergeCell ref="CH111:CT111"/>
    <mergeCell ref="CU111:DG111"/>
    <mergeCell ref="DH111:DT111"/>
    <mergeCell ref="DU111:EG111"/>
    <mergeCell ref="FJ29:FJ30"/>
    <mergeCell ref="FL29:FL30"/>
    <mergeCell ref="FM29:FM30"/>
    <mergeCell ref="FJ27:FM28"/>
    <mergeCell ref="FN27:FQ28"/>
    <mergeCell ref="FR27:FU28"/>
    <mergeCell ref="FN29:FN30"/>
    <mergeCell ref="FP29:FP30"/>
    <mergeCell ref="FQ29:FQ30"/>
    <mergeCell ref="FR29:FR30"/>
    <mergeCell ref="FT29:FT30"/>
    <mergeCell ref="FU29:FU30"/>
    <mergeCell ref="FK29:FK30"/>
    <mergeCell ref="FO29:FO30"/>
    <mergeCell ref="FS29:FS30"/>
    <mergeCell ref="FT51:FT52"/>
    <mergeCell ref="FU51:FU52"/>
    <mergeCell ref="FJ51:FJ52"/>
    <mergeCell ref="FK51:FK52"/>
    <mergeCell ref="FL51:FL52"/>
    <mergeCell ref="FM51:FM52"/>
    <mergeCell ref="FN51:FN52"/>
    <mergeCell ref="FO51:FO52"/>
    <mergeCell ref="FP51:FP52"/>
    <mergeCell ref="FQ51:FQ52"/>
    <mergeCell ref="FR51:FR52"/>
    <mergeCell ref="FS51:FS52"/>
    <mergeCell ref="C53:BY53"/>
    <mergeCell ref="BZ53:CG53"/>
    <mergeCell ref="CH53:CT53"/>
    <mergeCell ref="CU53:DG53"/>
    <mergeCell ref="DH53:DT53"/>
    <mergeCell ref="DU53:EG53"/>
    <mergeCell ref="EH53:ET53"/>
    <mergeCell ref="EU53:FG53"/>
    <mergeCell ref="C51:BY51"/>
    <mergeCell ref="BZ51:CG52"/>
    <mergeCell ref="CH51:CT52"/>
    <mergeCell ref="CU51:DG52"/>
    <mergeCell ref="DH51:DT52"/>
    <mergeCell ref="DU51:EG52"/>
    <mergeCell ref="EH51:ET52"/>
    <mergeCell ref="EU51:FG52"/>
    <mergeCell ref="C52:BY52"/>
    <mergeCell ref="EH28:EM28"/>
    <mergeCell ref="C88:BY88"/>
    <mergeCell ref="BZ88:CG88"/>
    <mergeCell ref="CH88:CT88"/>
    <mergeCell ref="CU88:DG88"/>
    <mergeCell ref="DH88:DT88"/>
    <mergeCell ref="DU88:EG88"/>
    <mergeCell ref="EH88:ET88"/>
    <mergeCell ref="EU88:FG88"/>
    <mergeCell ref="C86:BY86"/>
    <mergeCell ref="BZ86:CG86"/>
    <mergeCell ref="CH86:CT86"/>
    <mergeCell ref="CU86:DG86"/>
    <mergeCell ref="DH86:DT86"/>
    <mergeCell ref="DU86:EG86"/>
    <mergeCell ref="EH86:ET86"/>
    <mergeCell ref="EU86:FG86"/>
    <mergeCell ref="C31:BY31"/>
    <mergeCell ref="BZ31:CG31"/>
    <mergeCell ref="CH31:CT31"/>
    <mergeCell ref="CU31:DG31"/>
    <mergeCell ref="DH31:DT31"/>
    <mergeCell ref="DU31:EG31"/>
    <mergeCell ref="EH31:ET31"/>
    <mergeCell ref="CS14:CU14"/>
    <mergeCell ref="CV14:CY14"/>
    <mergeCell ref="AY15:BE15"/>
    <mergeCell ref="BF15:BH15"/>
    <mergeCell ref="BI15:CD15"/>
    <mergeCell ref="CE15:CG15"/>
    <mergeCell ref="CH15:CL15"/>
    <mergeCell ref="CM15:CO15"/>
    <mergeCell ref="CP15:CX15"/>
    <mergeCell ref="AI14:CR14"/>
    <mergeCell ref="EU15:FG16"/>
    <mergeCell ref="EU18:FG18"/>
    <mergeCell ref="C41:BY41"/>
    <mergeCell ref="BZ41:CG41"/>
    <mergeCell ref="CH41:CT41"/>
    <mergeCell ref="CU41:DG41"/>
    <mergeCell ref="DH41:DT41"/>
    <mergeCell ref="DU41:EG41"/>
    <mergeCell ref="EH41:ET41"/>
    <mergeCell ref="EU41:FG41"/>
    <mergeCell ref="EU23:FG23"/>
    <mergeCell ref="EU24:FG24"/>
    <mergeCell ref="C25:FG25"/>
    <mergeCell ref="C27:BY29"/>
    <mergeCell ref="BZ27:CG29"/>
    <mergeCell ref="CH27:CT29"/>
    <mergeCell ref="CU27:DG29"/>
    <mergeCell ref="DH27:FG27"/>
    <mergeCell ref="DH28:DM28"/>
    <mergeCell ref="DN28:DP28"/>
    <mergeCell ref="DQ28:DT28"/>
    <mergeCell ref="DU28:DZ28"/>
    <mergeCell ref="EA28:EC28"/>
    <mergeCell ref="ED28:EG28"/>
    <mergeCell ref="C57:BY57"/>
    <mergeCell ref="BZ57:CG57"/>
    <mergeCell ref="CH57:CT57"/>
    <mergeCell ref="CU57:DG57"/>
    <mergeCell ref="DH57:DT57"/>
    <mergeCell ref="DU57:EG57"/>
    <mergeCell ref="EH57:ET57"/>
    <mergeCell ref="EU57:FG57"/>
    <mergeCell ref="BZ48:CG48"/>
    <mergeCell ref="BZ49:CG49"/>
    <mergeCell ref="C48:BY48"/>
    <mergeCell ref="C49:BY49"/>
    <mergeCell ref="CH48:CT48"/>
    <mergeCell ref="CH49:CT49"/>
    <mergeCell ref="C50:BY50"/>
    <mergeCell ref="BZ50:CG50"/>
    <mergeCell ref="CH50:CT50"/>
    <mergeCell ref="CU50:DG50"/>
    <mergeCell ref="DH50:DT50"/>
    <mergeCell ref="DU50:EG50"/>
    <mergeCell ref="EH50:ET50"/>
    <mergeCell ref="EU50:FG50"/>
    <mergeCell ref="C54:BY54"/>
    <mergeCell ref="BZ54:CG54"/>
    <mergeCell ref="DI26:DT26"/>
    <mergeCell ref="C99:BY99"/>
    <mergeCell ref="BZ99:CG99"/>
    <mergeCell ref="CH99:CT99"/>
    <mergeCell ref="CU99:DG99"/>
    <mergeCell ref="DH99:DT99"/>
    <mergeCell ref="DU99:EG99"/>
    <mergeCell ref="EH99:ET99"/>
    <mergeCell ref="EU99:FG99"/>
    <mergeCell ref="C70:BY70"/>
    <mergeCell ref="BZ70:CG70"/>
    <mergeCell ref="CH70:CT70"/>
    <mergeCell ref="CU70:DG70"/>
    <mergeCell ref="DH70:DT70"/>
    <mergeCell ref="DU70:EG70"/>
    <mergeCell ref="EH70:ET70"/>
    <mergeCell ref="C90:BY90"/>
    <mergeCell ref="BZ90:CG90"/>
    <mergeCell ref="CH90:CT90"/>
    <mergeCell ref="CU90:DG90"/>
    <mergeCell ref="DH90:DT90"/>
    <mergeCell ref="DU90:EG90"/>
    <mergeCell ref="EH90:ET90"/>
    <mergeCell ref="EU90:FG90"/>
    <mergeCell ref="EU70:FG70"/>
    <mergeCell ref="C92:BY92"/>
    <mergeCell ref="BZ92:CG92"/>
    <mergeCell ref="CH92:CT92"/>
    <mergeCell ref="CU92:DG92"/>
    <mergeCell ref="DH92:DT92"/>
    <mergeCell ref="DU92:EG92"/>
    <mergeCell ref="EH92:ET92"/>
    <mergeCell ref="C102:BY102"/>
    <mergeCell ref="BZ102:CG102"/>
    <mergeCell ref="CH102:CT102"/>
    <mergeCell ref="CU102:DG102"/>
    <mergeCell ref="DH102:DT102"/>
    <mergeCell ref="DU102:EG102"/>
    <mergeCell ref="EH102:ET102"/>
    <mergeCell ref="EU102:FG102"/>
    <mergeCell ref="C91:BY91"/>
    <mergeCell ref="BZ91:CG91"/>
    <mergeCell ref="CH91:CT91"/>
    <mergeCell ref="CU91:DG91"/>
    <mergeCell ref="DH91:DT91"/>
    <mergeCell ref="DU91:EG91"/>
    <mergeCell ref="EH91:ET91"/>
    <mergeCell ref="C71:BY71"/>
  </mergeCells>
  <pageMargins left="0.23622047244094491" right="0.23622047244094491" top="0.35433070866141736" bottom="0.74803149606299213" header="0" footer="0"/>
  <pageSetup paperSize="9" scale="93" fitToHeight="0" orientation="landscape" r:id="rId1"/>
  <headerFooter alignWithMargins="0"/>
  <rowBreaks count="4" manualBreakCount="4">
    <brk id="24" max="162" man="1"/>
    <brk id="59" max="162" man="1"/>
    <brk id="82" max="162" man="1"/>
    <brk id="111" min="2" max="16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69"/>
  <sheetViews>
    <sheetView view="pageBreakPreview" topLeftCell="Y10" zoomScale="120" zoomScaleNormal="100" zoomScaleSheetLayoutView="120" workbookViewId="0">
      <selection activeCell="CO10" sqref="CO10:CV10"/>
    </sheetView>
  </sheetViews>
  <sheetFormatPr defaultColWidth="0.85546875" defaultRowHeight="11.25" x14ac:dyDescent="0.2"/>
  <cols>
    <col min="1" max="1" width="0.85546875" style="23"/>
    <col min="2" max="61" width="0.85546875" style="2"/>
    <col min="62" max="62" width="0.85546875" style="2" customWidth="1"/>
    <col min="63" max="65" width="0.85546875" style="2"/>
    <col min="66" max="66" width="0.85546875" style="2" customWidth="1"/>
    <col min="67" max="76" width="0.85546875" style="2"/>
    <col min="77" max="78" width="0.85546875" style="2" customWidth="1"/>
    <col min="79" max="88" width="0.85546875" style="2"/>
    <col min="89" max="89" width="0.28515625" style="2" customWidth="1"/>
    <col min="90" max="90" width="0.85546875" style="2" hidden="1" customWidth="1"/>
    <col min="91" max="91" width="0.5703125" style="2" customWidth="1"/>
    <col min="92" max="92" width="0.85546875" style="2" hidden="1" customWidth="1"/>
    <col min="93" max="98" width="0.85546875" style="2"/>
    <col min="99" max="100" width="0.42578125" style="2" customWidth="1"/>
    <col min="101" max="104" width="0.85546875" style="2"/>
    <col min="105" max="105" width="1.7109375" style="2" customWidth="1"/>
    <col min="106" max="106" width="0.42578125" style="2" customWidth="1"/>
    <col min="107" max="107" width="0.85546875" style="2" hidden="1" customWidth="1"/>
    <col min="108" max="108" width="0.140625" style="2" hidden="1" customWidth="1"/>
    <col min="109" max="109" width="0.28515625" style="2" hidden="1" customWidth="1"/>
    <col min="110" max="110" width="0.85546875" style="2" hidden="1" customWidth="1"/>
    <col min="111" max="116" width="0.85546875" style="73" customWidth="1"/>
    <col min="117" max="117" width="1" style="73" customWidth="1"/>
    <col min="118" max="119" width="0.28515625" style="73" hidden="1" customWidth="1"/>
    <col min="120" max="122" width="0.85546875" style="73" hidden="1" customWidth="1"/>
    <col min="123" max="123" width="1.140625" style="73" hidden="1" customWidth="1"/>
    <col min="124" max="131" width="0.85546875" style="73"/>
    <col min="132" max="132" width="0.42578125" style="73" customWidth="1"/>
    <col min="133" max="133" width="0.85546875" style="73" hidden="1" customWidth="1"/>
    <col min="134" max="134" width="0.140625" style="73" customWidth="1"/>
    <col min="135" max="135" width="0.140625" style="73" hidden="1" customWidth="1"/>
    <col min="136" max="136" width="0.5703125" style="73" customWidth="1"/>
    <col min="137" max="144" width="0.85546875" style="2"/>
    <col min="145" max="145" width="1.28515625" style="2" bestFit="1" customWidth="1"/>
    <col min="146" max="146" width="0.85546875" style="2"/>
    <col min="147" max="147" width="0.28515625" style="2" customWidth="1"/>
    <col min="148" max="148" width="0.85546875" style="2" hidden="1" customWidth="1"/>
    <col min="149" max="149" width="1.5703125" style="2" customWidth="1"/>
    <col min="150" max="159" width="0.85546875" style="2"/>
    <col min="160" max="160" width="0.140625" style="2" customWidth="1"/>
    <col min="161" max="161" width="0.140625" style="2" hidden="1" customWidth="1"/>
    <col min="162" max="162" width="2.28515625" style="2" customWidth="1"/>
    <col min="163" max="172" width="0.85546875" style="2"/>
    <col min="173" max="173" width="1.7109375" style="2" customWidth="1"/>
    <col min="174" max="174" width="0.28515625" style="2" customWidth="1"/>
    <col min="175" max="175" width="0.85546875" style="2" hidden="1" customWidth="1"/>
    <col min="176" max="16384" width="0.85546875" style="2"/>
  </cols>
  <sheetData>
    <row r="1" spans="1:188" s="6" customFormat="1" ht="13.5" customHeight="1" x14ac:dyDescent="0.15">
      <c r="C1" s="338" t="s">
        <v>257</v>
      </c>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c r="CC1" s="338"/>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8"/>
      <c r="DI1" s="338"/>
      <c r="DJ1" s="338"/>
      <c r="DK1" s="338"/>
      <c r="DL1" s="338"/>
      <c r="DM1" s="338"/>
      <c r="DN1" s="338"/>
      <c r="DO1" s="338"/>
      <c r="DP1" s="338"/>
      <c r="DQ1" s="338"/>
      <c r="DR1" s="338"/>
      <c r="DS1" s="338"/>
      <c r="DT1" s="338"/>
      <c r="DU1" s="338"/>
      <c r="DV1" s="338"/>
      <c r="DW1" s="338"/>
      <c r="DX1" s="338"/>
      <c r="DY1" s="338"/>
      <c r="DZ1" s="338"/>
      <c r="EA1" s="338"/>
      <c r="EB1" s="338"/>
      <c r="EC1" s="338"/>
      <c r="ED1" s="338"/>
      <c r="EE1" s="338"/>
      <c r="EF1" s="338"/>
      <c r="EG1" s="338"/>
      <c r="EH1" s="338"/>
      <c r="EI1" s="338"/>
      <c r="EJ1" s="338"/>
      <c r="EK1" s="338"/>
      <c r="EL1" s="338"/>
      <c r="EM1" s="338"/>
      <c r="EN1" s="338"/>
      <c r="EO1" s="338"/>
      <c r="EP1" s="338"/>
      <c r="EQ1" s="338"/>
      <c r="ER1" s="338"/>
      <c r="ES1" s="338"/>
      <c r="ET1" s="338"/>
      <c r="EU1" s="338"/>
      <c r="EV1" s="338"/>
      <c r="EW1" s="338"/>
      <c r="EX1" s="338"/>
      <c r="EY1" s="338"/>
      <c r="EZ1" s="338"/>
      <c r="FA1" s="338"/>
      <c r="FB1" s="338"/>
      <c r="FC1" s="338"/>
      <c r="FD1" s="338"/>
      <c r="FE1" s="338"/>
      <c r="FF1" s="338"/>
      <c r="FG1" s="338"/>
      <c r="FH1" s="338"/>
      <c r="FI1" s="338"/>
      <c r="FJ1" s="338"/>
      <c r="FK1" s="338"/>
      <c r="FL1" s="338"/>
      <c r="FM1" s="338"/>
      <c r="FN1" s="338"/>
      <c r="FO1" s="338"/>
      <c r="FP1" s="338"/>
      <c r="FQ1" s="338"/>
      <c r="FR1" s="338"/>
      <c r="FS1" s="338"/>
      <c r="FT1" s="338"/>
      <c r="FU1" s="338"/>
      <c r="FV1" s="338"/>
      <c r="FW1" s="338"/>
      <c r="FX1" s="338"/>
      <c r="FY1" s="338"/>
      <c r="FZ1" s="338"/>
      <c r="GA1" s="338"/>
      <c r="GB1" s="338"/>
      <c r="GC1" s="338"/>
      <c r="GD1" s="338"/>
      <c r="GE1" s="338"/>
    </row>
    <row r="3" spans="1:188" ht="11.25" customHeight="1" x14ac:dyDescent="0.2">
      <c r="B3" s="342" t="s">
        <v>143</v>
      </c>
      <c r="C3" s="343"/>
      <c r="D3" s="343"/>
      <c r="E3" s="343"/>
      <c r="F3" s="343"/>
      <c r="G3" s="343"/>
      <c r="H3" s="343"/>
      <c r="I3" s="344"/>
      <c r="J3" s="325" t="s">
        <v>16</v>
      </c>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5"/>
      <c r="CN3" s="326"/>
      <c r="CO3" s="342" t="s">
        <v>144</v>
      </c>
      <c r="CP3" s="343"/>
      <c r="CQ3" s="343"/>
      <c r="CR3" s="343"/>
      <c r="CS3" s="343"/>
      <c r="CT3" s="343"/>
      <c r="CU3" s="343"/>
      <c r="CV3" s="344"/>
      <c r="CW3" s="342" t="s">
        <v>145</v>
      </c>
      <c r="CX3" s="343"/>
      <c r="CY3" s="343"/>
      <c r="CZ3" s="343"/>
      <c r="DA3" s="343"/>
      <c r="DB3" s="343"/>
      <c r="DC3" s="343"/>
      <c r="DD3" s="343"/>
      <c r="DE3" s="343"/>
      <c r="DF3" s="344"/>
      <c r="DG3" s="342" t="s">
        <v>341</v>
      </c>
      <c r="DH3" s="343"/>
      <c r="DI3" s="343"/>
      <c r="DJ3" s="343"/>
      <c r="DK3" s="343"/>
      <c r="DL3" s="343"/>
      <c r="DM3" s="343"/>
      <c r="DN3" s="343"/>
      <c r="DO3" s="343"/>
      <c r="DP3" s="343"/>
      <c r="DQ3" s="343"/>
      <c r="DR3" s="343"/>
      <c r="DS3" s="344"/>
      <c r="DT3" s="342" t="s">
        <v>340</v>
      </c>
      <c r="DU3" s="343"/>
      <c r="DV3" s="343"/>
      <c r="DW3" s="343"/>
      <c r="DX3" s="343"/>
      <c r="DY3" s="343"/>
      <c r="DZ3" s="343"/>
      <c r="EA3" s="343"/>
      <c r="EB3" s="343"/>
      <c r="EC3" s="343"/>
      <c r="ED3" s="343"/>
      <c r="EE3" s="343"/>
      <c r="EF3" s="344"/>
      <c r="EG3" s="351" t="s">
        <v>18</v>
      </c>
      <c r="EH3" s="352"/>
      <c r="EI3" s="352"/>
      <c r="EJ3" s="352"/>
      <c r="EK3" s="352"/>
      <c r="EL3" s="352"/>
      <c r="EM3" s="352"/>
      <c r="EN3" s="352"/>
      <c r="EO3" s="352"/>
      <c r="EP3" s="352"/>
      <c r="EQ3" s="352"/>
      <c r="ER3" s="352"/>
      <c r="ES3" s="352"/>
      <c r="ET3" s="352"/>
      <c r="EU3" s="352"/>
      <c r="EV3" s="352"/>
      <c r="EW3" s="352"/>
      <c r="EX3" s="352"/>
      <c r="EY3" s="352"/>
      <c r="EZ3" s="352"/>
      <c r="FA3" s="352"/>
      <c r="FB3" s="352"/>
      <c r="FC3" s="352"/>
      <c r="FD3" s="352"/>
      <c r="FE3" s="352"/>
      <c r="FF3" s="352"/>
      <c r="FG3" s="352"/>
      <c r="FH3" s="352"/>
      <c r="FI3" s="352"/>
      <c r="FJ3" s="352"/>
      <c r="FK3" s="352"/>
      <c r="FL3" s="352"/>
      <c r="FM3" s="352"/>
      <c r="FN3" s="352"/>
      <c r="FO3" s="352"/>
      <c r="FP3" s="352"/>
      <c r="FQ3" s="352"/>
      <c r="FR3" s="352"/>
      <c r="FS3" s="352"/>
      <c r="FT3" s="352"/>
      <c r="FU3" s="352"/>
      <c r="FV3" s="352"/>
      <c r="FW3" s="352"/>
      <c r="FX3" s="352"/>
      <c r="FY3" s="352"/>
      <c r="FZ3" s="352"/>
      <c r="GA3" s="352"/>
      <c r="GB3" s="352"/>
      <c r="GC3" s="352"/>
      <c r="GD3" s="352"/>
      <c r="GE3" s="352"/>
      <c r="GF3" s="352"/>
    </row>
    <row r="4" spans="1:188" ht="11.25" customHeight="1" x14ac:dyDescent="0.2">
      <c r="B4" s="345"/>
      <c r="C4" s="346"/>
      <c r="D4" s="346"/>
      <c r="E4" s="346"/>
      <c r="F4" s="346"/>
      <c r="G4" s="346"/>
      <c r="H4" s="346"/>
      <c r="I4" s="347"/>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8"/>
      <c r="AJ4" s="328"/>
      <c r="AK4" s="328"/>
      <c r="AL4" s="328"/>
      <c r="AM4" s="328"/>
      <c r="AN4" s="328"/>
      <c r="AO4" s="328"/>
      <c r="AP4" s="328"/>
      <c r="AQ4" s="328"/>
      <c r="AR4" s="328"/>
      <c r="AS4" s="328"/>
      <c r="AT4" s="328"/>
      <c r="AU4" s="328"/>
      <c r="AV4" s="328"/>
      <c r="AW4" s="328"/>
      <c r="AX4" s="328"/>
      <c r="AY4" s="328"/>
      <c r="AZ4" s="328"/>
      <c r="BA4" s="328"/>
      <c r="BB4" s="328"/>
      <c r="BC4" s="328"/>
      <c r="BD4" s="328"/>
      <c r="BE4" s="328"/>
      <c r="BF4" s="328"/>
      <c r="BG4" s="328"/>
      <c r="BH4" s="328"/>
      <c r="BI4" s="328"/>
      <c r="BJ4" s="328"/>
      <c r="BK4" s="328"/>
      <c r="BL4" s="328"/>
      <c r="BM4" s="328"/>
      <c r="BN4" s="328"/>
      <c r="BO4" s="328"/>
      <c r="BP4" s="328"/>
      <c r="BQ4" s="328"/>
      <c r="BR4" s="328"/>
      <c r="BS4" s="328"/>
      <c r="BT4" s="328"/>
      <c r="BU4" s="328"/>
      <c r="BV4" s="328"/>
      <c r="BW4" s="328"/>
      <c r="BX4" s="328"/>
      <c r="BY4" s="328"/>
      <c r="BZ4" s="328"/>
      <c r="CA4" s="328"/>
      <c r="CB4" s="328"/>
      <c r="CC4" s="328"/>
      <c r="CD4" s="328"/>
      <c r="CE4" s="328"/>
      <c r="CF4" s="328"/>
      <c r="CG4" s="328"/>
      <c r="CH4" s="328"/>
      <c r="CI4" s="328"/>
      <c r="CJ4" s="328"/>
      <c r="CK4" s="328"/>
      <c r="CL4" s="328"/>
      <c r="CM4" s="328"/>
      <c r="CN4" s="329"/>
      <c r="CO4" s="345"/>
      <c r="CP4" s="346"/>
      <c r="CQ4" s="346"/>
      <c r="CR4" s="346"/>
      <c r="CS4" s="346"/>
      <c r="CT4" s="346"/>
      <c r="CU4" s="346"/>
      <c r="CV4" s="347"/>
      <c r="CW4" s="345"/>
      <c r="CX4" s="346"/>
      <c r="CY4" s="346"/>
      <c r="CZ4" s="346"/>
      <c r="DA4" s="346"/>
      <c r="DB4" s="346"/>
      <c r="DC4" s="346"/>
      <c r="DD4" s="346"/>
      <c r="DE4" s="346"/>
      <c r="DF4" s="347"/>
      <c r="DG4" s="345"/>
      <c r="DH4" s="346"/>
      <c r="DI4" s="346"/>
      <c r="DJ4" s="346"/>
      <c r="DK4" s="346"/>
      <c r="DL4" s="346"/>
      <c r="DM4" s="346"/>
      <c r="DN4" s="346"/>
      <c r="DO4" s="346"/>
      <c r="DP4" s="346"/>
      <c r="DQ4" s="346"/>
      <c r="DR4" s="346"/>
      <c r="DS4" s="347"/>
      <c r="DT4" s="345"/>
      <c r="DU4" s="346"/>
      <c r="DV4" s="346"/>
      <c r="DW4" s="346"/>
      <c r="DX4" s="346"/>
      <c r="DY4" s="346"/>
      <c r="DZ4" s="346"/>
      <c r="EA4" s="346"/>
      <c r="EB4" s="346"/>
      <c r="EC4" s="346"/>
      <c r="ED4" s="346"/>
      <c r="EE4" s="346"/>
      <c r="EF4" s="347"/>
      <c r="EG4" s="354" t="s">
        <v>19</v>
      </c>
      <c r="EH4" s="355"/>
      <c r="EI4" s="355"/>
      <c r="EJ4" s="355"/>
      <c r="EK4" s="355"/>
      <c r="EL4" s="355"/>
      <c r="EM4" s="356" t="s">
        <v>268</v>
      </c>
      <c r="EN4" s="356"/>
      <c r="EO4" s="356"/>
      <c r="EP4" s="357" t="s">
        <v>3</v>
      </c>
      <c r="EQ4" s="357"/>
      <c r="ER4" s="357"/>
      <c r="ES4" s="358"/>
      <c r="ET4" s="354" t="s">
        <v>19</v>
      </c>
      <c r="EU4" s="355"/>
      <c r="EV4" s="355"/>
      <c r="EW4" s="355"/>
      <c r="EX4" s="355"/>
      <c r="EY4" s="355"/>
      <c r="EZ4" s="356" t="s">
        <v>275</v>
      </c>
      <c r="FA4" s="356"/>
      <c r="FB4" s="356"/>
      <c r="FC4" s="357" t="s">
        <v>3</v>
      </c>
      <c r="FD4" s="357"/>
      <c r="FE4" s="357"/>
      <c r="FF4" s="358"/>
      <c r="FG4" s="354" t="s">
        <v>19</v>
      </c>
      <c r="FH4" s="355"/>
      <c r="FI4" s="355"/>
      <c r="FJ4" s="355"/>
      <c r="FK4" s="355"/>
      <c r="FL4" s="355"/>
      <c r="FM4" s="356" t="s">
        <v>297</v>
      </c>
      <c r="FN4" s="356"/>
      <c r="FO4" s="356"/>
      <c r="FP4" s="357" t="s">
        <v>3</v>
      </c>
      <c r="FQ4" s="357"/>
      <c r="FR4" s="357"/>
      <c r="FS4" s="358"/>
      <c r="FT4" s="342" t="s">
        <v>20</v>
      </c>
      <c r="FU4" s="343"/>
      <c r="FV4" s="343"/>
      <c r="FW4" s="343"/>
      <c r="FX4" s="343"/>
      <c r="FY4" s="343"/>
      <c r="FZ4" s="343"/>
      <c r="GA4" s="343"/>
      <c r="GB4" s="343"/>
      <c r="GC4" s="343"/>
      <c r="GD4" s="343"/>
      <c r="GE4" s="343"/>
      <c r="GF4" s="343"/>
    </row>
    <row r="5" spans="1:188" ht="52.5" customHeight="1" x14ac:dyDescent="0.2">
      <c r="B5" s="348"/>
      <c r="C5" s="349"/>
      <c r="D5" s="349"/>
      <c r="E5" s="349"/>
      <c r="F5" s="349"/>
      <c r="G5" s="349"/>
      <c r="H5" s="349"/>
      <c r="I5" s="35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c r="BJ5" s="340"/>
      <c r="BK5" s="340"/>
      <c r="BL5" s="340"/>
      <c r="BM5" s="340"/>
      <c r="BN5" s="340"/>
      <c r="BO5" s="340"/>
      <c r="BP5" s="340"/>
      <c r="BQ5" s="340"/>
      <c r="BR5" s="340"/>
      <c r="BS5" s="340"/>
      <c r="BT5" s="340"/>
      <c r="BU5" s="340"/>
      <c r="BV5" s="340"/>
      <c r="BW5" s="340"/>
      <c r="BX5" s="340"/>
      <c r="BY5" s="340"/>
      <c r="BZ5" s="340"/>
      <c r="CA5" s="340"/>
      <c r="CB5" s="340"/>
      <c r="CC5" s="340"/>
      <c r="CD5" s="340"/>
      <c r="CE5" s="340"/>
      <c r="CF5" s="340"/>
      <c r="CG5" s="340"/>
      <c r="CH5" s="340"/>
      <c r="CI5" s="340"/>
      <c r="CJ5" s="340"/>
      <c r="CK5" s="340"/>
      <c r="CL5" s="340"/>
      <c r="CM5" s="340"/>
      <c r="CN5" s="341"/>
      <c r="CO5" s="348"/>
      <c r="CP5" s="349"/>
      <c r="CQ5" s="349"/>
      <c r="CR5" s="349"/>
      <c r="CS5" s="349"/>
      <c r="CT5" s="349"/>
      <c r="CU5" s="349"/>
      <c r="CV5" s="350"/>
      <c r="CW5" s="348"/>
      <c r="CX5" s="349"/>
      <c r="CY5" s="349"/>
      <c r="CZ5" s="349"/>
      <c r="DA5" s="349"/>
      <c r="DB5" s="349"/>
      <c r="DC5" s="349"/>
      <c r="DD5" s="349"/>
      <c r="DE5" s="349"/>
      <c r="DF5" s="350"/>
      <c r="DG5" s="348"/>
      <c r="DH5" s="349"/>
      <c r="DI5" s="349"/>
      <c r="DJ5" s="349"/>
      <c r="DK5" s="349"/>
      <c r="DL5" s="349"/>
      <c r="DM5" s="349"/>
      <c r="DN5" s="349"/>
      <c r="DO5" s="349"/>
      <c r="DP5" s="349"/>
      <c r="DQ5" s="349"/>
      <c r="DR5" s="349"/>
      <c r="DS5" s="350"/>
      <c r="DT5" s="348"/>
      <c r="DU5" s="349"/>
      <c r="DV5" s="349"/>
      <c r="DW5" s="349"/>
      <c r="DX5" s="349"/>
      <c r="DY5" s="349"/>
      <c r="DZ5" s="349"/>
      <c r="EA5" s="349"/>
      <c r="EB5" s="349"/>
      <c r="EC5" s="349"/>
      <c r="ED5" s="349"/>
      <c r="EE5" s="349"/>
      <c r="EF5" s="350"/>
      <c r="EG5" s="441" t="s">
        <v>146</v>
      </c>
      <c r="EH5" s="442"/>
      <c r="EI5" s="442"/>
      <c r="EJ5" s="442"/>
      <c r="EK5" s="442"/>
      <c r="EL5" s="442"/>
      <c r="EM5" s="442"/>
      <c r="EN5" s="442"/>
      <c r="EO5" s="442"/>
      <c r="EP5" s="442"/>
      <c r="EQ5" s="442"/>
      <c r="ER5" s="442"/>
      <c r="ES5" s="443"/>
      <c r="ET5" s="441" t="s">
        <v>147</v>
      </c>
      <c r="EU5" s="442"/>
      <c r="EV5" s="442"/>
      <c r="EW5" s="442"/>
      <c r="EX5" s="442"/>
      <c r="EY5" s="442"/>
      <c r="EZ5" s="442"/>
      <c r="FA5" s="442"/>
      <c r="FB5" s="442"/>
      <c r="FC5" s="442"/>
      <c r="FD5" s="442"/>
      <c r="FE5" s="442"/>
      <c r="FF5" s="443"/>
      <c r="FG5" s="441" t="s">
        <v>148</v>
      </c>
      <c r="FH5" s="442"/>
      <c r="FI5" s="442"/>
      <c r="FJ5" s="442"/>
      <c r="FK5" s="442"/>
      <c r="FL5" s="442"/>
      <c r="FM5" s="442"/>
      <c r="FN5" s="442"/>
      <c r="FO5" s="442"/>
      <c r="FP5" s="442"/>
      <c r="FQ5" s="442"/>
      <c r="FR5" s="442"/>
      <c r="FS5" s="443"/>
      <c r="FT5" s="348"/>
      <c r="FU5" s="349"/>
      <c r="FV5" s="349"/>
      <c r="FW5" s="349"/>
      <c r="FX5" s="349"/>
      <c r="FY5" s="349"/>
      <c r="FZ5" s="349"/>
      <c r="GA5" s="349"/>
      <c r="GB5" s="349"/>
      <c r="GC5" s="349"/>
      <c r="GD5" s="349"/>
      <c r="GE5" s="349"/>
      <c r="GF5" s="349"/>
    </row>
    <row r="6" spans="1:188" ht="12" thickBot="1" x14ac:dyDescent="0.25">
      <c r="B6" s="444" t="s">
        <v>24</v>
      </c>
      <c r="C6" s="445"/>
      <c r="D6" s="445"/>
      <c r="E6" s="445"/>
      <c r="F6" s="445"/>
      <c r="G6" s="445"/>
      <c r="H6" s="445"/>
      <c r="I6" s="446"/>
      <c r="J6" s="445" t="s">
        <v>25</v>
      </c>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6"/>
      <c r="CO6" s="447" t="s">
        <v>26</v>
      </c>
      <c r="CP6" s="448"/>
      <c r="CQ6" s="448"/>
      <c r="CR6" s="448"/>
      <c r="CS6" s="448"/>
      <c r="CT6" s="448"/>
      <c r="CU6" s="448"/>
      <c r="CV6" s="449"/>
      <c r="CW6" s="447" t="s">
        <v>27</v>
      </c>
      <c r="CX6" s="448"/>
      <c r="CY6" s="448"/>
      <c r="CZ6" s="448"/>
      <c r="DA6" s="448"/>
      <c r="DB6" s="448"/>
      <c r="DC6" s="448"/>
      <c r="DD6" s="448"/>
      <c r="DE6" s="448"/>
      <c r="DF6" s="449"/>
      <c r="DG6" s="600" t="s">
        <v>338</v>
      </c>
      <c r="DH6" s="601"/>
      <c r="DI6" s="601"/>
      <c r="DJ6" s="601"/>
      <c r="DK6" s="601"/>
      <c r="DL6" s="601"/>
      <c r="DM6" s="601"/>
      <c r="DN6" s="601"/>
      <c r="DO6" s="601"/>
      <c r="DP6" s="601"/>
      <c r="DQ6" s="601"/>
      <c r="DR6" s="601"/>
      <c r="DS6" s="602"/>
      <c r="DT6" s="600" t="s">
        <v>342</v>
      </c>
      <c r="DU6" s="601"/>
      <c r="DV6" s="601"/>
      <c r="DW6" s="601"/>
      <c r="DX6" s="601"/>
      <c r="DY6" s="601"/>
      <c r="DZ6" s="601"/>
      <c r="EA6" s="601"/>
      <c r="EB6" s="601"/>
      <c r="EC6" s="601"/>
      <c r="ED6" s="601"/>
      <c r="EE6" s="601"/>
      <c r="EF6" s="602"/>
      <c r="EG6" s="447" t="s">
        <v>28</v>
      </c>
      <c r="EH6" s="448"/>
      <c r="EI6" s="448"/>
      <c r="EJ6" s="448"/>
      <c r="EK6" s="448"/>
      <c r="EL6" s="448"/>
      <c r="EM6" s="448"/>
      <c r="EN6" s="448"/>
      <c r="EO6" s="448"/>
      <c r="EP6" s="448"/>
      <c r="EQ6" s="448"/>
      <c r="ER6" s="448"/>
      <c r="ES6" s="449"/>
      <c r="ET6" s="447" t="s">
        <v>29</v>
      </c>
      <c r="EU6" s="448"/>
      <c r="EV6" s="448"/>
      <c r="EW6" s="448"/>
      <c r="EX6" s="448"/>
      <c r="EY6" s="448"/>
      <c r="EZ6" s="448"/>
      <c r="FA6" s="448"/>
      <c r="FB6" s="448"/>
      <c r="FC6" s="448"/>
      <c r="FD6" s="448"/>
      <c r="FE6" s="448"/>
      <c r="FF6" s="449"/>
      <c r="FG6" s="447" t="s">
        <v>30</v>
      </c>
      <c r="FH6" s="448"/>
      <c r="FI6" s="448"/>
      <c r="FJ6" s="448"/>
      <c r="FK6" s="448"/>
      <c r="FL6" s="448"/>
      <c r="FM6" s="448"/>
      <c r="FN6" s="448"/>
      <c r="FO6" s="448"/>
      <c r="FP6" s="448"/>
      <c r="FQ6" s="448"/>
      <c r="FR6" s="448"/>
      <c r="FS6" s="449"/>
      <c r="FT6" s="447" t="s">
        <v>31</v>
      </c>
      <c r="FU6" s="448"/>
      <c r="FV6" s="448"/>
      <c r="FW6" s="448"/>
      <c r="FX6" s="448"/>
      <c r="FY6" s="448"/>
      <c r="FZ6" s="448"/>
      <c r="GA6" s="448"/>
      <c r="GB6" s="448"/>
      <c r="GC6" s="448"/>
      <c r="GD6" s="448"/>
      <c r="GE6" s="448"/>
      <c r="GF6" s="448"/>
    </row>
    <row r="7" spans="1:188" s="22" customFormat="1" ht="12.75" customHeight="1" x14ac:dyDescent="0.2">
      <c r="A7" s="23"/>
      <c r="B7" s="510">
        <v>1</v>
      </c>
      <c r="C7" s="508"/>
      <c r="D7" s="508"/>
      <c r="E7" s="508"/>
      <c r="F7" s="508"/>
      <c r="G7" s="508"/>
      <c r="H7" s="508"/>
      <c r="I7" s="509"/>
      <c r="J7" s="538" t="s">
        <v>258</v>
      </c>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539"/>
      <c r="AL7" s="539"/>
      <c r="AM7" s="539"/>
      <c r="AN7" s="539"/>
      <c r="AO7" s="539"/>
      <c r="AP7" s="539"/>
      <c r="AQ7" s="539"/>
      <c r="AR7" s="539"/>
      <c r="AS7" s="539"/>
      <c r="AT7" s="539"/>
      <c r="AU7" s="539"/>
      <c r="AV7" s="539"/>
      <c r="AW7" s="539"/>
      <c r="AX7" s="539"/>
      <c r="AY7" s="539"/>
      <c r="AZ7" s="539"/>
      <c r="BA7" s="539"/>
      <c r="BB7" s="539"/>
      <c r="BC7" s="539"/>
      <c r="BD7" s="539"/>
      <c r="BE7" s="539"/>
      <c r="BF7" s="539"/>
      <c r="BG7" s="539"/>
      <c r="BH7" s="539"/>
      <c r="BI7" s="539"/>
      <c r="BJ7" s="539"/>
      <c r="BK7" s="539"/>
      <c r="BL7" s="539"/>
      <c r="BM7" s="539"/>
      <c r="BN7" s="539"/>
      <c r="BO7" s="539"/>
      <c r="BP7" s="539"/>
      <c r="BQ7" s="539"/>
      <c r="BR7" s="539"/>
      <c r="BS7" s="539"/>
      <c r="BT7" s="539"/>
      <c r="BU7" s="539"/>
      <c r="BV7" s="539"/>
      <c r="BW7" s="539"/>
      <c r="BX7" s="539"/>
      <c r="BY7" s="539"/>
      <c r="BZ7" s="539"/>
      <c r="CA7" s="539"/>
      <c r="CB7" s="539"/>
      <c r="CC7" s="539"/>
      <c r="CD7" s="539"/>
      <c r="CE7" s="539"/>
      <c r="CF7" s="539"/>
      <c r="CG7" s="539"/>
      <c r="CH7" s="539"/>
      <c r="CI7" s="539"/>
      <c r="CJ7" s="539"/>
      <c r="CK7" s="539"/>
      <c r="CL7" s="539"/>
      <c r="CM7" s="539"/>
      <c r="CN7" s="539"/>
      <c r="CO7" s="591" t="s">
        <v>149</v>
      </c>
      <c r="CP7" s="592"/>
      <c r="CQ7" s="592"/>
      <c r="CR7" s="592"/>
      <c r="CS7" s="592"/>
      <c r="CT7" s="592"/>
      <c r="CU7" s="592"/>
      <c r="CV7" s="593"/>
      <c r="CW7" s="386" t="s">
        <v>33</v>
      </c>
      <c r="CX7" s="384"/>
      <c r="CY7" s="384"/>
      <c r="CZ7" s="384"/>
      <c r="DA7" s="384"/>
      <c r="DB7" s="384"/>
      <c r="DC7" s="384"/>
      <c r="DD7" s="384"/>
      <c r="DE7" s="384"/>
      <c r="DF7" s="385"/>
      <c r="DG7" s="386"/>
      <c r="DH7" s="384"/>
      <c r="DI7" s="384"/>
      <c r="DJ7" s="384"/>
      <c r="DK7" s="384"/>
      <c r="DL7" s="384"/>
      <c r="DM7" s="384"/>
      <c r="DN7" s="384"/>
      <c r="DO7" s="384"/>
      <c r="DP7" s="384"/>
      <c r="DQ7" s="384"/>
      <c r="DR7" s="384"/>
      <c r="DS7" s="385"/>
      <c r="DT7" s="386"/>
      <c r="DU7" s="384"/>
      <c r="DV7" s="384"/>
      <c r="DW7" s="384"/>
      <c r="DX7" s="384"/>
      <c r="DY7" s="384"/>
      <c r="DZ7" s="384"/>
      <c r="EA7" s="384"/>
      <c r="EB7" s="384"/>
      <c r="EC7" s="384"/>
      <c r="ED7" s="384"/>
      <c r="EE7" s="384"/>
      <c r="EF7" s="385"/>
      <c r="EG7" s="594">
        <f>EG8+EG9+EG10+EG15</f>
        <v>30854397.789999999</v>
      </c>
      <c r="EH7" s="595"/>
      <c r="EI7" s="595"/>
      <c r="EJ7" s="595"/>
      <c r="EK7" s="595"/>
      <c r="EL7" s="595"/>
      <c r="EM7" s="595"/>
      <c r="EN7" s="595"/>
      <c r="EO7" s="595"/>
      <c r="EP7" s="595"/>
      <c r="EQ7" s="595"/>
      <c r="ER7" s="595"/>
      <c r="ES7" s="596"/>
      <c r="ET7" s="594">
        <f t="shared" ref="ET7" si="0">ET8+ET9+ET10+ET15</f>
        <v>23579987</v>
      </c>
      <c r="EU7" s="595"/>
      <c r="EV7" s="595"/>
      <c r="EW7" s="595"/>
      <c r="EX7" s="595"/>
      <c r="EY7" s="595"/>
      <c r="EZ7" s="595"/>
      <c r="FA7" s="595"/>
      <c r="FB7" s="595"/>
      <c r="FC7" s="595"/>
      <c r="FD7" s="595"/>
      <c r="FE7" s="595"/>
      <c r="FF7" s="596"/>
      <c r="FG7" s="594">
        <f t="shared" ref="FG7" si="1">FG8+FG9+FG10+FG15</f>
        <v>23581339</v>
      </c>
      <c r="FH7" s="595"/>
      <c r="FI7" s="595"/>
      <c r="FJ7" s="595"/>
      <c r="FK7" s="595"/>
      <c r="FL7" s="595"/>
      <c r="FM7" s="595"/>
      <c r="FN7" s="595"/>
      <c r="FO7" s="595"/>
      <c r="FP7" s="595"/>
      <c r="FQ7" s="595"/>
      <c r="FR7" s="595"/>
      <c r="FS7" s="596"/>
      <c r="FT7" s="597">
        <f t="shared" ref="FT7" si="2">FT8+FT9+FT10+FT15</f>
        <v>0</v>
      </c>
      <c r="FU7" s="598"/>
      <c r="FV7" s="598"/>
      <c r="FW7" s="598"/>
      <c r="FX7" s="598"/>
      <c r="FY7" s="598"/>
      <c r="FZ7" s="598"/>
      <c r="GA7" s="598"/>
      <c r="GB7" s="598"/>
      <c r="GC7" s="598"/>
      <c r="GD7" s="598"/>
      <c r="GE7" s="598"/>
      <c r="GF7" s="599"/>
    </row>
    <row r="8" spans="1:188" s="22" customFormat="1" ht="90" customHeight="1" x14ac:dyDescent="0.2">
      <c r="A8" s="23"/>
      <c r="B8" s="291" t="s">
        <v>150</v>
      </c>
      <c r="C8" s="289"/>
      <c r="D8" s="289"/>
      <c r="E8" s="289"/>
      <c r="F8" s="289"/>
      <c r="G8" s="289"/>
      <c r="H8" s="289"/>
      <c r="I8" s="290"/>
      <c r="J8" s="466" t="s">
        <v>259</v>
      </c>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467"/>
      <c r="BA8" s="467"/>
      <c r="BB8" s="467"/>
      <c r="BC8" s="467"/>
      <c r="BD8" s="467"/>
      <c r="BE8" s="467"/>
      <c r="BF8" s="467"/>
      <c r="BG8" s="467"/>
      <c r="BH8" s="467"/>
      <c r="BI8" s="467"/>
      <c r="BJ8" s="467"/>
      <c r="BK8" s="467"/>
      <c r="BL8" s="467"/>
      <c r="BM8" s="467"/>
      <c r="BN8" s="467"/>
      <c r="BO8" s="467"/>
      <c r="BP8" s="467"/>
      <c r="BQ8" s="467"/>
      <c r="BR8" s="467"/>
      <c r="BS8" s="467"/>
      <c r="BT8" s="467"/>
      <c r="BU8" s="467"/>
      <c r="BV8" s="467"/>
      <c r="BW8" s="467"/>
      <c r="BX8" s="467"/>
      <c r="BY8" s="467"/>
      <c r="BZ8" s="467"/>
      <c r="CA8" s="467"/>
      <c r="CB8" s="467"/>
      <c r="CC8" s="467"/>
      <c r="CD8" s="467"/>
      <c r="CE8" s="467"/>
      <c r="CF8" s="467"/>
      <c r="CG8" s="467"/>
      <c r="CH8" s="467"/>
      <c r="CI8" s="467"/>
      <c r="CJ8" s="467"/>
      <c r="CK8" s="467"/>
      <c r="CL8" s="467"/>
      <c r="CM8" s="467"/>
      <c r="CN8" s="467"/>
      <c r="CO8" s="288" t="s">
        <v>151</v>
      </c>
      <c r="CP8" s="289"/>
      <c r="CQ8" s="289"/>
      <c r="CR8" s="289"/>
      <c r="CS8" s="289"/>
      <c r="CT8" s="289"/>
      <c r="CU8" s="289"/>
      <c r="CV8" s="290"/>
      <c r="CW8" s="291" t="s">
        <v>339</v>
      </c>
      <c r="CX8" s="289"/>
      <c r="CY8" s="289"/>
      <c r="CZ8" s="289"/>
      <c r="DA8" s="289"/>
      <c r="DB8" s="289"/>
      <c r="DC8" s="289"/>
      <c r="DD8" s="289"/>
      <c r="DE8" s="289"/>
      <c r="DF8" s="290"/>
      <c r="DG8" s="291"/>
      <c r="DH8" s="289"/>
      <c r="DI8" s="289"/>
      <c r="DJ8" s="289"/>
      <c r="DK8" s="289"/>
      <c r="DL8" s="289"/>
      <c r="DM8" s="289"/>
      <c r="DN8" s="289"/>
      <c r="DO8" s="289"/>
      <c r="DP8" s="289"/>
      <c r="DQ8" s="289"/>
      <c r="DR8" s="289"/>
      <c r="DS8" s="290"/>
      <c r="DT8" s="291"/>
      <c r="DU8" s="289"/>
      <c r="DV8" s="289"/>
      <c r="DW8" s="289"/>
      <c r="DX8" s="289"/>
      <c r="DY8" s="289"/>
      <c r="DZ8" s="289"/>
      <c r="EA8" s="289"/>
      <c r="EB8" s="289"/>
      <c r="EC8" s="289"/>
      <c r="ED8" s="289"/>
      <c r="EE8" s="289"/>
      <c r="EF8" s="290"/>
      <c r="EG8" s="588"/>
      <c r="EH8" s="589"/>
      <c r="EI8" s="589"/>
      <c r="EJ8" s="589"/>
      <c r="EK8" s="589"/>
      <c r="EL8" s="589"/>
      <c r="EM8" s="589"/>
      <c r="EN8" s="589"/>
      <c r="EO8" s="589"/>
      <c r="EP8" s="589"/>
      <c r="EQ8" s="589"/>
      <c r="ER8" s="589"/>
      <c r="ES8" s="590"/>
      <c r="ET8" s="588"/>
      <c r="EU8" s="589"/>
      <c r="EV8" s="589"/>
      <c r="EW8" s="589"/>
      <c r="EX8" s="589"/>
      <c r="EY8" s="589"/>
      <c r="EZ8" s="589"/>
      <c r="FA8" s="589"/>
      <c r="FB8" s="589"/>
      <c r="FC8" s="589"/>
      <c r="FD8" s="589"/>
      <c r="FE8" s="589"/>
      <c r="FF8" s="590"/>
      <c r="FG8" s="588"/>
      <c r="FH8" s="589"/>
      <c r="FI8" s="589"/>
      <c r="FJ8" s="589"/>
      <c r="FK8" s="589"/>
      <c r="FL8" s="589"/>
      <c r="FM8" s="589"/>
      <c r="FN8" s="589"/>
      <c r="FO8" s="589"/>
      <c r="FP8" s="589"/>
      <c r="FQ8" s="589"/>
      <c r="FR8" s="589"/>
      <c r="FS8" s="590"/>
      <c r="FT8" s="588"/>
      <c r="FU8" s="589"/>
      <c r="FV8" s="589"/>
      <c r="FW8" s="589"/>
      <c r="FX8" s="589"/>
      <c r="FY8" s="589"/>
      <c r="FZ8" s="589"/>
      <c r="GA8" s="589"/>
      <c r="GB8" s="589"/>
      <c r="GC8" s="589"/>
      <c r="GD8" s="589"/>
      <c r="GE8" s="589"/>
      <c r="GF8" s="590"/>
    </row>
    <row r="9" spans="1:188" s="22" customFormat="1" ht="24" customHeight="1" x14ac:dyDescent="0.2">
      <c r="A9" s="23"/>
      <c r="B9" s="291" t="s">
        <v>152</v>
      </c>
      <c r="C9" s="289"/>
      <c r="D9" s="289"/>
      <c r="E9" s="289"/>
      <c r="F9" s="289"/>
      <c r="G9" s="289"/>
      <c r="H9" s="289"/>
      <c r="I9" s="290"/>
      <c r="J9" s="466" t="s">
        <v>260</v>
      </c>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c r="AW9" s="467"/>
      <c r="AX9" s="467"/>
      <c r="AY9" s="467"/>
      <c r="AZ9" s="467"/>
      <c r="BA9" s="467"/>
      <c r="BB9" s="467"/>
      <c r="BC9" s="467"/>
      <c r="BD9" s="467"/>
      <c r="BE9" s="467"/>
      <c r="BF9" s="467"/>
      <c r="BG9" s="467"/>
      <c r="BH9" s="467"/>
      <c r="BI9" s="467"/>
      <c r="BJ9" s="467"/>
      <c r="BK9" s="467"/>
      <c r="BL9" s="467"/>
      <c r="BM9" s="467"/>
      <c r="BN9" s="467"/>
      <c r="BO9" s="467"/>
      <c r="BP9" s="467"/>
      <c r="BQ9" s="467"/>
      <c r="BR9" s="467"/>
      <c r="BS9" s="467"/>
      <c r="BT9" s="467"/>
      <c r="BU9" s="467"/>
      <c r="BV9" s="467"/>
      <c r="BW9" s="467"/>
      <c r="BX9" s="467"/>
      <c r="BY9" s="467"/>
      <c r="BZ9" s="467"/>
      <c r="CA9" s="467"/>
      <c r="CB9" s="467"/>
      <c r="CC9" s="467"/>
      <c r="CD9" s="467"/>
      <c r="CE9" s="467"/>
      <c r="CF9" s="467"/>
      <c r="CG9" s="467"/>
      <c r="CH9" s="467"/>
      <c r="CI9" s="467"/>
      <c r="CJ9" s="467"/>
      <c r="CK9" s="467"/>
      <c r="CL9" s="467"/>
      <c r="CM9" s="467"/>
      <c r="CN9" s="467"/>
      <c r="CO9" s="288" t="s">
        <v>153</v>
      </c>
      <c r="CP9" s="289"/>
      <c r="CQ9" s="289"/>
      <c r="CR9" s="289"/>
      <c r="CS9" s="289"/>
      <c r="CT9" s="289"/>
      <c r="CU9" s="289"/>
      <c r="CV9" s="290"/>
      <c r="CW9" s="291" t="s">
        <v>33</v>
      </c>
      <c r="CX9" s="289"/>
      <c r="CY9" s="289"/>
      <c r="CZ9" s="289"/>
      <c r="DA9" s="289"/>
      <c r="DB9" s="289"/>
      <c r="DC9" s="289"/>
      <c r="DD9" s="289"/>
      <c r="DE9" s="289"/>
      <c r="DF9" s="290"/>
      <c r="DG9" s="291"/>
      <c r="DH9" s="289"/>
      <c r="DI9" s="289"/>
      <c r="DJ9" s="289"/>
      <c r="DK9" s="289"/>
      <c r="DL9" s="289"/>
      <c r="DM9" s="289"/>
      <c r="DN9" s="289"/>
      <c r="DO9" s="289"/>
      <c r="DP9" s="289"/>
      <c r="DQ9" s="289"/>
      <c r="DR9" s="289"/>
      <c r="DS9" s="290"/>
      <c r="DT9" s="291"/>
      <c r="DU9" s="289"/>
      <c r="DV9" s="289"/>
      <c r="DW9" s="289"/>
      <c r="DX9" s="289"/>
      <c r="DY9" s="289"/>
      <c r="DZ9" s="289"/>
      <c r="EA9" s="289"/>
      <c r="EB9" s="289"/>
      <c r="EC9" s="289"/>
      <c r="ED9" s="289"/>
      <c r="EE9" s="289"/>
      <c r="EF9" s="290"/>
      <c r="EG9" s="282"/>
      <c r="EH9" s="283"/>
      <c r="EI9" s="283"/>
      <c r="EJ9" s="283"/>
      <c r="EK9" s="283"/>
      <c r="EL9" s="283"/>
      <c r="EM9" s="283"/>
      <c r="EN9" s="283"/>
      <c r="EO9" s="283"/>
      <c r="EP9" s="283"/>
      <c r="EQ9" s="283"/>
      <c r="ER9" s="283"/>
      <c r="ES9" s="284"/>
      <c r="ET9" s="282"/>
      <c r="EU9" s="283"/>
      <c r="EV9" s="283"/>
      <c r="EW9" s="283"/>
      <c r="EX9" s="283"/>
      <c r="EY9" s="283"/>
      <c r="EZ9" s="283"/>
      <c r="FA9" s="283"/>
      <c r="FB9" s="283"/>
      <c r="FC9" s="283"/>
      <c r="FD9" s="283"/>
      <c r="FE9" s="283"/>
      <c r="FF9" s="284"/>
      <c r="FG9" s="282"/>
      <c r="FH9" s="283"/>
      <c r="FI9" s="283"/>
      <c r="FJ9" s="283"/>
      <c r="FK9" s="283"/>
      <c r="FL9" s="283"/>
      <c r="FM9" s="283"/>
      <c r="FN9" s="283"/>
      <c r="FO9" s="283"/>
      <c r="FP9" s="283"/>
      <c r="FQ9" s="283"/>
      <c r="FR9" s="283"/>
      <c r="FS9" s="284"/>
      <c r="FT9" s="282"/>
      <c r="FU9" s="283"/>
      <c r="FV9" s="283"/>
      <c r="FW9" s="283"/>
      <c r="FX9" s="283"/>
      <c r="FY9" s="283"/>
      <c r="FZ9" s="283"/>
      <c r="GA9" s="283"/>
      <c r="GB9" s="283"/>
      <c r="GC9" s="283"/>
      <c r="GD9" s="283"/>
      <c r="GE9" s="283"/>
      <c r="GF9" s="284"/>
    </row>
    <row r="10" spans="1:188" s="22" customFormat="1" ht="24" customHeight="1" x14ac:dyDescent="0.2">
      <c r="A10" s="23"/>
      <c r="B10" s="291" t="s">
        <v>154</v>
      </c>
      <c r="C10" s="289"/>
      <c r="D10" s="289"/>
      <c r="E10" s="289"/>
      <c r="F10" s="289"/>
      <c r="G10" s="289"/>
      <c r="H10" s="289"/>
      <c r="I10" s="290"/>
      <c r="J10" s="466" t="s">
        <v>261</v>
      </c>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467"/>
      <c r="BO10" s="467"/>
      <c r="BP10" s="467"/>
      <c r="BQ10" s="467"/>
      <c r="BR10" s="467"/>
      <c r="BS10" s="467"/>
      <c r="BT10" s="467"/>
      <c r="BU10" s="467"/>
      <c r="BV10" s="467"/>
      <c r="BW10" s="467"/>
      <c r="BX10" s="467"/>
      <c r="BY10" s="467"/>
      <c r="BZ10" s="467"/>
      <c r="CA10" s="467"/>
      <c r="CB10" s="467"/>
      <c r="CC10" s="467"/>
      <c r="CD10" s="467"/>
      <c r="CE10" s="467"/>
      <c r="CF10" s="467"/>
      <c r="CG10" s="467"/>
      <c r="CH10" s="467"/>
      <c r="CI10" s="467"/>
      <c r="CJ10" s="467"/>
      <c r="CK10" s="467"/>
      <c r="CL10" s="467"/>
      <c r="CM10" s="467"/>
      <c r="CN10" s="467"/>
      <c r="CO10" s="288" t="s">
        <v>155</v>
      </c>
      <c r="CP10" s="289"/>
      <c r="CQ10" s="289"/>
      <c r="CR10" s="289"/>
      <c r="CS10" s="289"/>
      <c r="CT10" s="289"/>
      <c r="CU10" s="289"/>
      <c r="CV10" s="290"/>
      <c r="CW10" s="291" t="s">
        <v>33</v>
      </c>
      <c r="CX10" s="289"/>
      <c r="CY10" s="289"/>
      <c r="CZ10" s="289"/>
      <c r="DA10" s="289"/>
      <c r="DB10" s="289"/>
      <c r="DC10" s="289"/>
      <c r="DD10" s="289"/>
      <c r="DE10" s="289"/>
      <c r="DF10" s="290"/>
      <c r="DG10" s="291"/>
      <c r="DH10" s="289"/>
      <c r="DI10" s="289"/>
      <c r="DJ10" s="289"/>
      <c r="DK10" s="289"/>
      <c r="DL10" s="289"/>
      <c r="DM10" s="289"/>
      <c r="DN10" s="289"/>
      <c r="DO10" s="289"/>
      <c r="DP10" s="289"/>
      <c r="DQ10" s="289"/>
      <c r="DR10" s="289"/>
      <c r="DS10" s="290"/>
      <c r="DT10" s="291"/>
      <c r="DU10" s="289"/>
      <c r="DV10" s="289"/>
      <c r="DW10" s="289"/>
      <c r="DX10" s="289"/>
      <c r="DY10" s="289"/>
      <c r="DZ10" s="289"/>
      <c r="EA10" s="289"/>
      <c r="EB10" s="289"/>
      <c r="EC10" s="289"/>
      <c r="ED10" s="289"/>
      <c r="EE10" s="289"/>
      <c r="EF10" s="290"/>
      <c r="EG10" s="304">
        <f>EG11</f>
        <v>0</v>
      </c>
      <c r="EH10" s="305"/>
      <c r="EI10" s="305"/>
      <c r="EJ10" s="305"/>
      <c r="EK10" s="305"/>
      <c r="EL10" s="305"/>
      <c r="EM10" s="305"/>
      <c r="EN10" s="305"/>
      <c r="EO10" s="305"/>
      <c r="EP10" s="305"/>
      <c r="EQ10" s="305"/>
      <c r="ER10" s="305"/>
      <c r="ES10" s="306"/>
      <c r="ET10" s="304">
        <v>0</v>
      </c>
      <c r="EU10" s="305"/>
      <c r="EV10" s="305"/>
      <c r="EW10" s="305"/>
      <c r="EX10" s="305"/>
      <c r="EY10" s="305"/>
      <c r="EZ10" s="305"/>
      <c r="FA10" s="305"/>
      <c r="FB10" s="305"/>
      <c r="FC10" s="305"/>
      <c r="FD10" s="305"/>
      <c r="FE10" s="305"/>
      <c r="FF10" s="306"/>
      <c r="FG10" s="304">
        <v>0</v>
      </c>
      <c r="FH10" s="305"/>
      <c r="FI10" s="305"/>
      <c r="FJ10" s="305"/>
      <c r="FK10" s="305"/>
      <c r="FL10" s="305"/>
      <c r="FM10" s="305"/>
      <c r="FN10" s="305"/>
      <c r="FO10" s="305"/>
      <c r="FP10" s="305"/>
      <c r="FQ10" s="305"/>
      <c r="FR10" s="305"/>
      <c r="FS10" s="306"/>
      <c r="FT10" s="304"/>
      <c r="FU10" s="305"/>
      <c r="FV10" s="305"/>
      <c r="FW10" s="305"/>
      <c r="FX10" s="305"/>
      <c r="FY10" s="305"/>
      <c r="FZ10" s="305"/>
      <c r="GA10" s="305"/>
      <c r="GB10" s="305"/>
      <c r="GC10" s="305"/>
      <c r="GD10" s="305"/>
      <c r="GE10" s="305"/>
      <c r="GF10" s="306"/>
    </row>
    <row r="11" spans="1:188" s="45" customFormat="1" ht="24" customHeight="1" x14ac:dyDescent="0.2">
      <c r="B11" s="368" t="s">
        <v>283</v>
      </c>
      <c r="C11" s="366"/>
      <c r="D11" s="366"/>
      <c r="E11" s="366"/>
      <c r="F11" s="366"/>
      <c r="G11" s="366"/>
      <c r="H11" s="366"/>
      <c r="I11" s="367"/>
      <c r="J11" s="585" t="s">
        <v>343</v>
      </c>
      <c r="K11" s="586"/>
      <c r="L11" s="586"/>
      <c r="M11" s="586"/>
      <c r="N11" s="586"/>
      <c r="O11" s="586"/>
      <c r="P11" s="586"/>
      <c r="Q11" s="586"/>
      <c r="R11" s="586"/>
      <c r="S11" s="586"/>
      <c r="T11" s="586"/>
      <c r="U11" s="586"/>
      <c r="V11" s="586"/>
      <c r="W11" s="586"/>
      <c r="X11" s="586"/>
      <c r="Y11" s="586"/>
      <c r="Z11" s="586"/>
      <c r="AA11" s="586"/>
      <c r="AB11" s="586"/>
      <c r="AC11" s="586"/>
      <c r="AD11" s="586"/>
      <c r="AE11" s="586"/>
      <c r="AF11" s="586"/>
      <c r="AG11" s="586"/>
      <c r="AH11" s="586"/>
      <c r="AI11" s="586"/>
      <c r="AJ11" s="586"/>
      <c r="AK11" s="586"/>
      <c r="AL11" s="586"/>
      <c r="AM11" s="586"/>
      <c r="AN11" s="586"/>
      <c r="AO11" s="586"/>
      <c r="AP11" s="586"/>
      <c r="AQ11" s="586"/>
      <c r="AR11" s="586"/>
      <c r="AS11" s="586"/>
      <c r="AT11" s="586"/>
      <c r="AU11" s="586"/>
      <c r="AV11" s="586"/>
      <c r="AW11" s="586"/>
      <c r="AX11" s="586"/>
      <c r="AY11" s="586"/>
      <c r="AZ11" s="586"/>
      <c r="BA11" s="586"/>
      <c r="BB11" s="586"/>
      <c r="BC11" s="586"/>
      <c r="BD11" s="586"/>
      <c r="BE11" s="586"/>
      <c r="BF11" s="586"/>
      <c r="BG11" s="586"/>
      <c r="BH11" s="586"/>
      <c r="BI11" s="586"/>
      <c r="BJ11" s="586"/>
      <c r="BK11" s="586"/>
      <c r="BL11" s="586"/>
      <c r="BM11" s="586"/>
      <c r="BN11" s="586"/>
      <c r="BO11" s="586"/>
      <c r="BP11" s="586"/>
      <c r="BQ11" s="586"/>
      <c r="BR11" s="586"/>
      <c r="BS11" s="586"/>
      <c r="BT11" s="586"/>
      <c r="BU11" s="586"/>
      <c r="BV11" s="586"/>
      <c r="BW11" s="586"/>
      <c r="BX11" s="586"/>
      <c r="BY11" s="586"/>
      <c r="BZ11" s="586"/>
      <c r="CA11" s="586"/>
      <c r="CB11" s="586"/>
      <c r="CC11" s="586"/>
      <c r="CD11" s="586"/>
      <c r="CE11" s="586"/>
      <c r="CF11" s="586"/>
      <c r="CG11" s="586"/>
      <c r="CH11" s="586"/>
      <c r="CI11" s="586"/>
      <c r="CJ11" s="586"/>
      <c r="CK11" s="586"/>
      <c r="CL11" s="586"/>
      <c r="CM11" s="586"/>
      <c r="CN11" s="587"/>
      <c r="CO11" s="365" t="s">
        <v>284</v>
      </c>
      <c r="CP11" s="366"/>
      <c r="CQ11" s="366"/>
      <c r="CR11" s="366"/>
      <c r="CS11" s="366"/>
      <c r="CT11" s="366"/>
      <c r="CU11" s="366"/>
      <c r="CV11" s="367"/>
      <c r="CW11" s="368" t="s">
        <v>33</v>
      </c>
      <c r="CX11" s="366"/>
      <c r="CY11" s="366"/>
      <c r="CZ11" s="366"/>
      <c r="DA11" s="366"/>
      <c r="DB11" s="366"/>
      <c r="DC11" s="366"/>
      <c r="DD11" s="366"/>
      <c r="DE11" s="366"/>
      <c r="DF11" s="367"/>
      <c r="DG11" s="368" t="s">
        <v>33</v>
      </c>
      <c r="DH11" s="366"/>
      <c r="DI11" s="366"/>
      <c r="DJ11" s="366"/>
      <c r="DK11" s="366"/>
      <c r="DL11" s="366"/>
      <c r="DM11" s="366"/>
      <c r="DN11" s="366"/>
      <c r="DO11" s="366"/>
      <c r="DP11" s="366"/>
      <c r="DQ11" s="366"/>
      <c r="DR11" s="366"/>
      <c r="DS11" s="367"/>
      <c r="DT11" s="368"/>
      <c r="DU11" s="366"/>
      <c r="DV11" s="366"/>
      <c r="DW11" s="366"/>
      <c r="DX11" s="366"/>
      <c r="DY11" s="366"/>
      <c r="DZ11" s="366"/>
      <c r="EA11" s="366"/>
      <c r="EB11" s="366"/>
      <c r="EC11" s="366"/>
      <c r="ED11" s="64"/>
      <c r="EE11" s="64"/>
      <c r="EF11" s="64"/>
      <c r="EG11" s="369"/>
      <c r="EH11" s="370"/>
      <c r="EI11" s="370"/>
      <c r="EJ11" s="370"/>
      <c r="EK11" s="370"/>
      <c r="EL11" s="370"/>
      <c r="EM11" s="370"/>
      <c r="EN11" s="370"/>
      <c r="EO11" s="370"/>
      <c r="EP11" s="370"/>
      <c r="EQ11" s="370"/>
      <c r="ER11" s="370"/>
      <c r="ES11" s="371"/>
      <c r="ET11" s="369"/>
      <c r="EU11" s="370"/>
      <c r="EV11" s="370"/>
      <c r="EW11" s="370"/>
      <c r="EX11" s="370"/>
      <c r="EY11" s="370"/>
      <c r="EZ11" s="370"/>
      <c r="FA11" s="370"/>
      <c r="FB11" s="370"/>
      <c r="FC11" s="370"/>
      <c r="FD11" s="370"/>
      <c r="FE11" s="370"/>
      <c r="FF11" s="371"/>
      <c r="FG11" s="369"/>
      <c r="FH11" s="370"/>
      <c r="FI11" s="370"/>
      <c r="FJ11" s="370"/>
      <c r="FK11" s="370"/>
      <c r="FL11" s="370"/>
      <c r="FM11" s="370"/>
      <c r="FN11" s="370"/>
      <c r="FO11" s="370"/>
      <c r="FP11" s="370"/>
      <c r="FQ11" s="370"/>
      <c r="FR11" s="370"/>
      <c r="FS11" s="371"/>
      <c r="FT11" s="46"/>
      <c r="FU11" s="47"/>
      <c r="FV11" s="47"/>
      <c r="FW11" s="80"/>
      <c r="FX11" s="47"/>
      <c r="FY11" s="47"/>
      <c r="FZ11" s="47"/>
      <c r="GA11" s="47"/>
      <c r="GB11" s="47"/>
      <c r="GC11" s="47"/>
      <c r="GD11" s="47"/>
      <c r="GE11" s="47"/>
      <c r="GF11" s="48"/>
    </row>
    <row r="12" spans="1:188" s="45" customFormat="1" x14ac:dyDescent="0.2">
      <c r="B12" s="368"/>
      <c r="C12" s="366"/>
      <c r="D12" s="366"/>
      <c r="E12" s="366"/>
      <c r="F12" s="366"/>
      <c r="G12" s="366"/>
      <c r="H12" s="366"/>
      <c r="I12" s="367"/>
      <c r="J12" s="555" t="s">
        <v>344</v>
      </c>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6"/>
      <c r="AY12" s="556"/>
      <c r="AZ12" s="556"/>
      <c r="BA12" s="556"/>
      <c r="BB12" s="556"/>
      <c r="BC12" s="556"/>
      <c r="BD12" s="556"/>
      <c r="BE12" s="556"/>
      <c r="BF12" s="556"/>
      <c r="BG12" s="556"/>
      <c r="BH12" s="556"/>
      <c r="BI12" s="556"/>
      <c r="BJ12" s="556"/>
      <c r="BK12" s="556"/>
      <c r="BL12" s="556"/>
      <c r="BM12" s="556"/>
      <c r="BN12" s="556"/>
      <c r="BO12" s="556"/>
      <c r="BP12" s="556"/>
      <c r="BQ12" s="556"/>
      <c r="BR12" s="556"/>
      <c r="BS12" s="556"/>
      <c r="BT12" s="556"/>
      <c r="BU12" s="556"/>
      <c r="BV12" s="556"/>
      <c r="BW12" s="556"/>
      <c r="BX12" s="556"/>
      <c r="BY12" s="556"/>
      <c r="BZ12" s="556"/>
      <c r="CA12" s="556"/>
      <c r="CB12" s="556"/>
      <c r="CC12" s="556"/>
      <c r="CD12" s="556"/>
      <c r="CE12" s="556"/>
      <c r="CF12" s="556"/>
      <c r="CG12" s="556"/>
      <c r="CH12" s="556"/>
      <c r="CI12" s="556"/>
      <c r="CJ12" s="556"/>
      <c r="CK12" s="556"/>
      <c r="CL12" s="556"/>
      <c r="CM12" s="556"/>
      <c r="CN12" s="560"/>
      <c r="CO12" s="365" t="s">
        <v>285</v>
      </c>
      <c r="CP12" s="366"/>
      <c r="CQ12" s="366"/>
      <c r="CR12" s="366"/>
      <c r="CS12" s="366"/>
      <c r="CT12" s="366"/>
      <c r="CU12" s="366"/>
      <c r="CV12" s="367"/>
      <c r="CW12" s="368"/>
      <c r="CX12" s="366"/>
      <c r="CY12" s="366"/>
      <c r="CZ12" s="366"/>
      <c r="DA12" s="366"/>
      <c r="DB12" s="366"/>
      <c r="DC12" s="366"/>
      <c r="DD12" s="366"/>
      <c r="DE12" s="366"/>
      <c r="DF12" s="367"/>
      <c r="DG12" s="368"/>
      <c r="DH12" s="366"/>
      <c r="DI12" s="366"/>
      <c r="DJ12" s="366"/>
      <c r="DK12" s="366"/>
      <c r="DL12" s="366"/>
      <c r="DM12" s="366"/>
      <c r="DN12" s="366"/>
      <c r="DO12" s="366"/>
      <c r="DP12" s="366"/>
      <c r="DQ12" s="366"/>
      <c r="DR12" s="366"/>
      <c r="DS12" s="367"/>
      <c r="DT12" s="368"/>
      <c r="DU12" s="366"/>
      <c r="DV12" s="366"/>
      <c r="DW12" s="366"/>
      <c r="DX12" s="366"/>
      <c r="DY12" s="366"/>
      <c r="DZ12" s="366"/>
      <c r="EA12" s="366"/>
      <c r="EB12" s="366"/>
      <c r="EC12" s="366"/>
      <c r="ED12" s="64"/>
      <c r="EE12" s="64"/>
      <c r="EF12" s="64"/>
      <c r="EG12" s="46"/>
      <c r="EH12" s="47"/>
      <c r="EI12" s="47"/>
      <c r="EJ12" s="47"/>
      <c r="EK12" s="47"/>
      <c r="EL12" s="47"/>
      <c r="EM12" s="47"/>
      <c r="EN12" s="47"/>
      <c r="EO12" s="47"/>
      <c r="EP12" s="47"/>
      <c r="EQ12" s="47"/>
      <c r="ER12" s="47"/>
      <c r="ES12" s="48"/>
      <c r="ET12" s="46"/>
      <c r="EU12" s="47"/>
      <c r="EV12" s="47"/>
      <c r="EW12" s="47"/>
      <c r="EX12" s="47"/>
      <c r="EY12" s="47"/>
      <c r="EZ12" s="47"/>
      <c r="FA12" s="47"/>
      <c r="FB12" s="47"/>
      <c r="FC12" s="47"/>
      <c r="FD12" s="47"/>
      <c r="FE12" s="47"/>
      <c r="FF12" s="48"/>
      <c r="FG12" s="46"/>
      <c r="FH12" s="47"/>
      <c r="FI12" s="47"/>
      <c r="FJ12" s="47"/>
      <c r="FK12" s="47"/>
      <c r="FL12" s="47"/>
      <c r="FM12" s="47"/>
      <c r="FN12" s="47"/>
      <c r="FO12" s="47"/>
      <c r="FP12" s="47"/>
      <c r="FQ12" s="47"/>
      <c r="FR12" s="47"/>
      <c r="FS12" s="48"/>
      <c r="FT12" s="46"/>
      <c r="FU12" s="47"/>
      <c r="FV12" s="47"/>
      <c r="FW12" s="47"/>
      <c r="FX12" s="47"/>
      <c r="FY12" s="47"/>
      <c r="FZ12" s="47"/>
      <c r="GA12" s="47"/>
      <c r="GB12" s="47"/>
      <c r="GC12" s="47"/>
      <c r="GD12" s="47"/>
      <c r="GE12" s="47"/>
      <c r="GF12" s="48"/>
    </row>
    <row r="13" spans="1:188" s="45" customFormat="1" x14ac:dyDescent="0.2">
      <c r="B13" s="66"/>
      <c r="C13" s="64"/>
      <c r="D13" s="64"/>
      <c r="E13" s="64"/>
      <c r="F13" s="64"/>
      <c r="G13" s="64"/>
      <c r="H13" s="64"/>
      <c r="I13" s="65"/>
      <c r="J13" s="553" t="s">
        <v>345</v>
      </c>
      <c r="K13" s="554"/>
      <c r="L13" s="554"/>
      <c r="M13" s="554"/>
      <c r="N13" s="554"/>
      <c r="O13" s="554"/>
      <c r="P13" s="554"/>
      <c r="Q13" s="554"/>
      <c r="R13" s="554"/>
      <c r="S13" s="554"/>
      <c r="T13" s="554"/>
      <c r="U13" s="554"/>
      <c r="V13" s="554"/>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4"/>
      <c r="AS13" s="554"/>
      <c r="AT13" s="554"/>
      <c r="AU13" s="554"/>
      <c r="AV13" s="554"/>
      <c r="AW13" s="554"/>
      <c r="AX13" s="554"/>
      <c r="AY13" s="554"/>
      <c r="AZ13" s="554"/>
      <c r="BA13" s="554"/>
      <c r="BB13" s="554"/>
      <c r="BC13" s="554"/>
      <c r="BD13" s="554"/>
      <c r="BE13" s="554"/>
      <c r="BF13" s="554"/>
      <c r="BG13" s="554"/>
      <c r="BH13" s="554"/>
      <c r="BI13" s="554"/>
      <c r="BJ13" s="554"/>
      <c r="BK13" s="554"/>
      <c r="BL13" s="554"/>
      <c r="BM13" s="554"/>
      <c r="BN13" s="554"/>
      <c r="BO13" s="554"/>
      <c r="BP13" s="554"/>
      <c r="BQ13" s="554"/>
      <c r="BR13" s="554"/>
      <c r="BS13" s="554"/>
      <c r="BT13" s="554"/>
      <c r="BU13" s="554"/>
      <c r="BV13" s="554"/>
      <c r="BW13" s="554"/>
      <c r="BX13" s="554"/>
      <c r="BY13" s="554"/>
      <c r="BZ13" s="554"/>
      <c r="CA13" s="554"/>
      <c r="CB13" s="554"/>
      <c r="CC13" s="554"/>
      <c r="CD13" s="554"/>
      <c r="CE13" s="554"/>
      <c r="CF13" s="554"/>
      <c r="CG13" s="554"/>
      <c r="CH13" s="554"/>
      <c r="CI13" s="554"/>
      <c r="CJ13" s="554"/>
      <c r="CK13" s="554"/>
      <c r="CL13" s="554"/>
      <c r="CM13" s="68"/>
      <c r="CN13" s="69"/>
      <c r="CO13" s="365" t="s">
        <v>346</v>
      </c>
      <c r="CP13" s="366"/>
      <c r="CQ13" s="366"/>
      <c r="CR13" s="366"/>
      <c r="CS13" s="366"/>
      <c r="CT13" s="366"/>
      <c r="CU13" s="366"/>
      <c r="CV13" s="367"/>
      <c r="CW13" s="66"/>
      <c r="CX13" s="64"/>
      <c r="CY13" s="64"/>
      <c r="CZ13" s="64"/>
      <c r="DA13" s="64"/>
      <c r="DB13" s="64"/>
      <c r="DC13" s="64"/>
      <c r="DD13" s="64"/>
      <c r="DE13" s="64"/>
      <c r="DF13" s="65"/>
      <c r="DG13" s="66"/>
      <c r="DH13" s="64"/>
      <c r="DI13" s="64"/>
      <c r="DJ13" s="64"/>
      <c r="DK13" s="64"/>
      <c r="DL13" s="64"/>
      <c r="DM13" s="64"/>
      <c r="DN13" s="64"/>
      <c r="DO13" s="64"/>
      <c r="DP13" s="64"/>
      <c r="DQ13" s="64"/>
      <c r="DR13" s="64"/>
      <c r="DS13" s="65"/>
      <c r="DT13" s="66"/>
      <c r="DU13" s="64"/>
      <c r="DV13" s="64"/>
      <c r="DW13" s="64"/>
      <c r="DX13" s="64"/>
      <c r="DY13" s="64"/>
      <c r="DZ13" s="64"/>
      <c r="EA13" s="64"/>
      <c r="EB13" s="64"/>
      <c r="EC13" s="64"/>
      <c r="ED13" s="64"/>
      <c r="EE13" s="64"/>
      <c r="EF13" s="64"/>
      <c r="EG13" s="79"/>
      <c r="EH13" s="80"/>
      <c r="EI13" s="80"/>
      <c r="EJ13" s="80"/>
      <c r="EK13" s="80"/>
      <c r="EL13" s="80"/>
      <c r="EM13" s="80"/>
      <c r="EN13" s="80"/>
      <c r="EO13" s="80"/>
      <c r="EP13" s="80"/>
      <c r="EQ13" s="80"/>
      <c r="ER13" s="80"/>
      <c r="ES13" s="81"/>
      <c r="ET13" s="79"/>
      <c r="EU13" s="80"/>
      <c r="EV13" s="80"/>
      <c r="EW13" s="80"/>
      <c r="EX13" s="80"/>
      <c r="EY13" s="80"/>
      <c r="EZ13" s="80"/>
      <c r="FA13" s="80"/>
      <c r="FB13" s="80"/>
      <c r="FC13" s="80"/>
      <c r="FD13" s="80"/>
      <c r="FE13" s="80"/>
      <c r="FF13" s="81"/>
      <c r="FG13" s="79"/>
      <c r="FH13" s="80"/>
      <c r="FI13" s="80"/>
      <c r="FJ13" s="80"/>
      <c r="FK13" s="80"/>
      <c r="FL13" s="80"/>
      <c r="FM13" s="80"/>
      <c r="FN13" s="80"/>
      <c r="FO13" s="80"/>
      <c r="FP13" s="80"/>
      <c r="FQ13" s="80"/>
      <c r="FR13" s="80"/>
      <c r="FS13" s="81"/>
      <c r="FT13" s="79"/>
      <c r="FU13" s="80"/>
      <c r="FV13" s="80"/>
      <c r="FW13" s="80"/>
      <c r="FX13" s="80"/>
      <c r="FY13" s="80"/>
      <c r="FZ13" s="80"/>
      <c r="GA13" s="80"/>
      <c r="GB13" s="80"/>
      <c r="GC13" s="80"/>
      <c r="GD13" s="80"/>
      <c r="GE13" s="80"/>
      <c r="GF13" s="81"/>
    </row>
    <row r="14" spans="1:188" s="45" customFormat="1" x14ac:dyDescent="0.2">
      <c r="B14" s="368" t="s">
        <v>286</v>
      </c>
      <c r="C14" s="366"/>
      <c r="D14" s="366"/>
      <c r="E14" s="366"/>
      <c r="F14" s="366"/>
      <c r="G14" s="366"/>
      <c r="H14" s="366"/>
      <c r="I14" s="367"/>
      <c r="J14" s="555" t="s">
        <v>287</v>
      </c>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556"/>
      <c r="AW14" s="556"/>
      <c r="AX14" s="556"/>
      <c r="AY14" s="556"/>
      <c r="AZ14" s="556"/>
      <c r="BA14" s="556"/>
      <c r="BB14" s="556"/>
      <c r="BC14" s="556"/>
      <c r="BD14" s="556"/>
      <c r="BE14" s="556"/>
      <c r="BF14" s="556"/>
      <c r="BG14" s="556"/>
      <c r="BH14" s="556"/>
      <c r="BI14" s="556"/>
      <c r="BJ14" s="556"/>
      <c r="BK14" s="556"/>
      <c r="BL14" s="556"/>
      <c r="BM14" s="556"/>
      <c r="BN14" s="556"/>
      <c r="BO14" s="556"/>
      <c r="BP14" s="556"/>
      <c r="BQ14" s="556"/>
      <c r="BR14" s="556"/>
      <c r="BS14" s="556"/>
      <c r="BT14" s="556"/>
      <c r="BU14" s="556"/>
      <c r="BV14" s="556"/>
      <c r="BW14" s="556"/>
      <c r="BX14" s="556"/>
      <c r="BY14" s="556"/>
      <c r="BZ14" s="556"/>
      <c r="CA14" s="556"/>
      <c r="CB14" s="556"/>
      <c r="CC14" s="556"/>
      <c r="CD14" s="556"/>
      <c r="CE14" s="556"/>
      <c r="CF14" s="556"/>
      <c r="CG14" s="556"/>
      <c r="CH14" s="556"/>
      <c r="CI14" s="556"/>
      <c r="CJ14" s="556"/>
      <c r="CK14" s="556"/>
      <c r="CL14" s="556"/>
      <c r="CM14" s="556"/>
      <c r="CN14" s="560"/>
      <c r="CO14" s="365" t="s">
        <v>288</v>
      </c>
      <c r="CP14" s="366"/>
      <c r="CQ14" s="366"/>
      <c r="CR14" s="366"/>
      <c r="CS14" s="366"/>
      <c r="CT14" s="366"/>
      <c r="CU14" s="366"/>
      <c r="CV14" s="367"/>
      <c r="CW14" s="368" t="s">
        <v>33</v>
      </c>
      <c r="CX14" s="366"/>
      <c r="CY14" s="366"/>
      <c r="CZ14" s="366"/>
      <c r="DA14" s="366"/>
      <c r="DB14" s="366"/>
      <c r="DC14" s="366"/>
      <c r="DD14" s="366"/>
      <c r="DE14" s="366"/>
      <c r="DF14" s="367"/>
      <c r="DG14" s="368" t="s">
        <v>33</v>
      </c>
      <c r="DH14" s="366"/>
      <c r="DI14" s="366"/>
      <c r="DJ14" s="366"/>
      <c r="DK14" s="366"/>
      <c r="DL14" s="366"/>
      <c r="DM14" s="366"/>
      <c r="DN14" s="366"/>
      <c r="DO14" s="366"/>
      <c r="DP14" s="366"/>
      <c r="DQ14" s="366"/>
      <c r="DR14" s="366"/>
      <c r="DS14" s="367"/>
      <c r="DT14" s="368"/>
      <c r="DU14" s="366"/>
      <c r="DV14" s="366"/>
      <c r="DW14" s="366"/>
      <c r="DX14" s="366"/>
      <c r="DY14" s="366"/>
      <c r="DZ14" s="366"/>
      <c r="EA14" s="366"/>
      <c r="EB14" s="366"/>
      <c r="EC14" s="366"/>
      <c r="ED14" s="64"/>
      <c r="EE14" s="64"/>
      <c r="EF14" s="64"/>
      <c r="EG14" s="46"/>
      <c r="EH14" s="47"/>
      <c r="EI14" s="47"/>
      <c r="EJ14" s="47"/>
      <c r="EK14" s="47"/>
      <c r="EL14" s="47"/>
      <c r="EM14" s="47"/>
      <c r="EN14" s="47"/>
      <c r="EO14" s="47"/>
      <c r="EP14" s="47"/>
      <c r="EQ14" s="47"/>
      <c r="ER14" s="47"/>
      <c r="ES14" s="48"/>
      <c r="ET14" s="46"/>
      <c r="EU14" s="47"/>
      <c r="EV14" s="47"/>
      <c r="EW14" s="47"/>
      <c r="EX14" s="47"/>
      <c r="EY14" s="47"/>
      <c r="EZ14" s="47"/>
      <c r="FA14" s="47"/>
      <c r="FB14" s="47"/>
      <c r="FC14" s="47"/>
      <c r="FD14" s="47"/>
      <c r="FE14" s="47"/>
      <c r="FF14" s="48"/>
      <c r="FG14" s="46"/>
      <c r="FH14" s="47"/>
      <c r="FI14" s="47"/>
      <c r="FJ14" s="47"/>
      <c r="FK14" s="47"/>
      <c r="FL14" s="47"/>
      <c r="FM14" s="47"/>
      <c r="FN14" s="47"/>
      <c r="FO14" s="47"/>
      <c r="FP14" s="47"/>
      <c r="FQ14" s="47"/>
      <c r="FR14" s="47"/>
      <c r="FS14" s="48"/>
      <c r="FT14" s="46"/>
      <c r="FU14" s="47"/>
      <c r="FV14" s="47"/>
      <c r="FW14" s="47"/>
      <c r="FX14" s="47"/>
      <c r="FY14" s="47"/>
      <c r="FZ14" s="47"/>
      <c r="GA14" s="47"/>
      <c r="GB14" s="47"/>
      <c r="GC14" s="47"/>
      <c r="GD14" s="47"/>
      <c r="GE14" s="47"/>
      <c r="GF14" s="48"/>
    </row>
    <row r="15" spans="1:188" s="22" customFormat="1" ht="24" customHeight="1" x14ac:dyDescent="0.2">
      <c r="A15" s="23"/>
      <c r="B15" s="291" t="s">
        <v>156</v>
      </c>
      <c r="C15" s="289"/>
      <c r="D15" s="289"/>
      <c r="E15" s="289"/>
      <c r="F15" s="289"/>
      <c r="G15" s="289"/>
      <c r="H15" s="289"/>
      <c r="I15" s="290"/>
      <c r="J15" s="466" t="s">
        <v>262</v>
      </c>
      <c r="K15" s="467"/>
      <c r="L15" s="467"/>
      <c r="M15" s="467"/>
      <c r="N15" s="467"/>
      <c r="O15" s="467"/>
      <c r="P15" s="467"/>
      <c r="Q15" s="467"/>
      <c r="R15" s="467"/>
      <c r="S15" s="467"/>
      <c r="T15" s="467"/>
      <c r="U15" s="467"/>
      <c r="V15" s="467"/>
      <c r="W15" s="467"/>
      <c r="X15" s="467"/>
      <c r="Y15" s="467"/>
      <c r="Z15" s="467"/>
      <c r="AA15" s="467"/>
      <c r="AB15" s="467"/>
      <c r="AC15" s="467"/>
      <c r="AD15" s="467"/>
      <c r="AE15" s="467"/>
      <c r="AF15" s="467"/>
      <c r="AG15" s="467"/>
      <c r="AH15" s="467"/>
      <c r="AI15" s="467"/>
      <c r="AJ15" s="467"/>
      <c r="AK15" s="467"/>
      <c r="AL15" s="467"/>
      <c r="AM15" s="467"/>
      <c r="AN15" s="467"/>
      <c r="AO15" s="467"/>
      <c r="AP15" s="467"/>
      <c r="AQ15" s="467"/>
      <c r="AR15" s="467"/>
      <c r="AS15" s="467"/>
      <c r="AT15" s="467"/>
      <c r="AU15" s="467"/>
      <c r="AV15" s="467"/>
      <c r="AW15" s="467"/>
      <c r="AX15" s="467"/>
      <c r="AY15" s="467"/>
      <c r="AZ15" s="467"/>
      <c r="BA15" s="467"/>
      <c r="BB15" s="467"/>
      <c r="BC15" s="467"/>
      <c r="BD15" s="467"/>
      <c r="BE15" s="467"/>
      <c r="BF15" s="467"/>
      <c r="BG15" s="467"/>
      <c r="BH15" s="467"/>
      <c r="BI15" s="467"/>
      <c r="BJ15" s="467"/>
      <c r="BK15" s="467"/>
      <c r="BL15" s="467"/>
      <c r="BM15" s="467"/>
      <c r="BN15" s="467"/>
      <c r="BO15" s="467"/>
      <c r="BP15" s="467"/>
      <c r="BQ15" s="467"/>
      <c r="BR15" s="467"/>
      <c r="BS15" s="467"/>
      <c r="BT15" s="467"/>
      <c r="BU15" s="467"/>
      <c r="BV15" s="467"/>
      <c r="BW15" s="467"/>
      <c r="BX15" s="467"/>
      <c r="BY15" s="467"/>
      <c r="BZ15" s="467"/>
      <c r="CA15" s="467"/>
      <c r="CB15" s="467"/>
      <c r="CC15" s="467"/>
      <c r="CD15" s="467"/>
      <c r="CE15" s="467"/>
      <c r="CF15" s="467"/>
      <c r="CG15" s="467"/>
      <c r="CH15" s="467"/>
      <c r="CI15" s="467"/>
      <c r="CJ15" s="467"/>
      <c r="CK15" s="467"/>
      <c r="CL15" s="467"/>
      <c r="CM15" s="467"/>
      <c r="CN15" s="467"/>
      <c r="CO15" s="288" t="s">
        <v>157</v>
      </c>
      <c r="CP15" s="289"/>
      <c r="CQ15" s="289"/>
      <c r="CR15" s="289"/>
      <c r="CS15" s="289"/>
      <c r="CT15" s="289"/>
      <c r="CU15" s="289"/>
      <c r="CV15" s="290"/>
      <c r="CW15" s="291" t="s">
        <v>33</v>
      </c>
      <c r="CX15" s="289"/>
      <c r="CY15" s="289"/>
      <c r="CZ15" s="289"/>
      <c r="DA15" s="289"/>
      <c r="DB15" s="289"/>
      <c r="DC15" s="289"/>
      <c r="DD15" s="289"/>
      <c r="DE15" s="289"/>
      <c r="DF15" s="290"/>
      <c r="DG15" s="291"/>
      <c r="DH15" s="289"/>
      <c r="DI15" s="289"/>
      <c r="DJ15" s="289"/>
      <c r="DK15" s="289"/>
      <c r="DL15" s="289"/>
      <c r="DM15" s="289"/>
      <c r="DN15" s="289"/>
      <c r="DO15" s="289"/>
      <c r="DP15" s="289"/>
      <c r="DQ15" s="289"/>
      <c r="DR15" s="289"/>
      <c r="DS15" s="290"/>
      <c r="DT15" s="291"/>
      <c r="DU15" s="289"/>
      <c r="DV15" s="289"/>
      <c r="DW15" s="289"/>
      <c r="DX15" s="289"/>
      <c r="DY15" s="289"/>
      <c r="DZ15" s="289"/>
      <c r="EA15" s="289"/>
      <c r="EB15" s="289"/>
      <c r="EC15" s="289"/>
      <c r="ED15" s="289"/>
      <c r="EE15" s="289"/>
      <c r="EF15" s="290"/>
      <c r="EG15" s="282">
        <f>EG16+EG19+EG26+EG29</f>
        <v>30854397.789999999</v>
      </c>
      <c r="EH15" s="283"/>
      <c r="EI15" s="283"/>
      <c r="EJ15" s="283"/>
      <c r="EK15" s="283"/>
      <c r="EL15" s="283"/>
      <c r="EM15" s="283"/>
      <c r="EN15" s="283"/>
      <c r="EO15" s="283"/>
      <c r="EP15" s="283"/>
      <c r="EQ15" s="283"/>
      <c r="ER15" s="283"/>
      <c r="ES15" s="284"/>
      <c r="ET15" s="282">
        <f>ET16+ET19+ET26+ET29</f>
        <v>23579987</v>
      </c>
      <c r="EU15" s="283"/>
      <c r="EV15" s="283"/>
      <c r="EW15" s="283"/>
      <c r="EX15" s="283"/>
      <c r="EY15" s="283"/>
      <c r="EZ15" s="283"/>
      <c r="FA15" s="283"/>
      <c r="FB15" s="283"/>
      <c r="FC15" s="283"/>
      <c r="FD15" s="283"/>
      <c r="FE15" s="283"/>
      <c r="FF15" s="284"/>
      <c r="FG15" s="282">
        <f>FG16+FG19+FG26+FG29</f>
        <v>23581339</v>
      </c>
      <c r="FH15" s="283"/>
      <c r="FI15" s="283"/>
      <c r="FJ15" s="283"/>
      <c r="FK15" s="283"/>
      <c r="FL15" s="283"/>
      <c r="FM15" s="283"/>
      <c r="FN15" s="283"/>
      <c r="FO15" s="283"/>
      <c r="FP15" s="283"/>
      <c r="FQ15" s="283"/>
      <c r="FR15" s="283"/>
      <c r="FS15" s="284"/>
      <c r="FT15" s="282">
        <f>FT16+FT19+FT23+FT26+FT29</f>
        <v>0</v>
      </c>
      <c r="FU15" s="283"/>
      <c r="FV15" s="283"/>
      <c r="FW15" s="283"/>
      <c r="FX15" s="283"/>
      <c r="FY15" s="283"/>
      <c r="FZ15" s="283"/>
      <c r="GA15" s="283"/>
      <c r="GB15" s="283"/>
      <c r="GC15" s="283"/>
      <c r="GD15" s="283"/>
      <c r="GE15" s="283"/>
      <c r="GF15" s="284"/>
    </row>
    <row r="16" spans="1:188" s="22" customFormat="1" ht="33.75" customHeight="1" x14ac:dyDescent="0.2">
      <c r="A16" s="23"/>
      <c r="B16" s="291" t="s">
        <v>158</v>
      </c>
      <c r="C16" s="289"/>
      <c r="D16" s="289"/>
      <c r="E16" s="289"/>
      <c r="F16" s="289"/>
      <c r="G16" s="289"/>
      <c r="H16" s="289"/>
      <c r="I16" s="290"/>
      <c r="J16" s="426" t="s">
        <v>159</v>
      </c>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427"/>
      <c r="BI16" s="427"/>
      <c r="BJ16" s="427"/>
      <c r="BK16" s="427"/>
      <c r="BL16" s="427"/>
      <c r="BM16" s="427"/>
      <c r="BN16" s="427"/>
      <c r="BO16" s="427"/>
      <c r="BP16" s="427"/>
      <c r="BQ16" s="427"/>
      <c r="BR16" s="427"/>
      <c r="BS16" s="427"/>
      <c r="BT16" s="427"/>
      <c r="BU16" s="427"/>
      <c r="BV16" s="427"/>
      <c r="BW16" s="427"/>
      <c r="BX16" s="427"/>
      <c r="BY16" s="427"/>
      <c r="BZ16" s="427"/>
      <c r="CA16" s="427"/>
      <c r="CB16" s="427"/>
      <c r="CC16" s="427"/>
      <c r="CD16" s="427"/>
      <c r="CE16" s="427"/>
      <c r="CF16" s="427"/>
      <c r="CG16" s="427"/>
      <c r="CH16" s="427"/>
      <c r="CI16" s="427"/>
      <c r="CJ16" s="427"/>
      <c r="CK16" s="427"/>
      <c r="CL16" s="427"/>
      <c r="CM16" s="427"/>
      <c r="CN16" s="427"/>
      <c r="CO16" s="288" t="s">
        <v>160</v>
      </c>
      <c r="CP16" s="289"/>
      <c r="CQ16" s="289"/>
      <c r="CR16" s="289"/>
      <c r="CS16" s="289"/>
      <c r="CT16" s="289"/>
      <c r="CU16" s="289"/>
      <c r="CV16" s="290"/>
      <c r="CW16" s="291" t="s">
        <v>33</v>
      </c>
      <c r="CX16" s="289"/>
      <c r="CY16" s="289"/>
      <c r="CZ16" s="289"/>
      <c r="DA16" s="289"/>
      <c r="DB16" s="289"/>
      <c r="DC16" s="289"/>
      <c r="DD16" s="289"/>
      <c r="DE16" s="289"/>
      <c r="DF16" s="290"/>
      <c r="DG16" s="291"/>
      <c r="DH16" s="289"/>
      <c r="DI16" s="289"/>
      <c r="DJ16" s="289"/>
      <c r="DK16" s="289"/>
      <c r="DL16" s="289"/>
      <c r="DM16" s="289"/>
      <c r="DN16" s="289"/>
      <c r="DO16" s="289"/>
      <c r="DP16" s="289"/>
      <c r="DQ16" s="289"/>
      <c r="DR16" s="289"/>
      <c r="DS16" s="290"/>
      <c r="DT16" s="291"/>
      <c r="DU16" s="289"/>
      <c r="DV16" s="289"/>
      <c r="DW16" s="289"/>
      <c r="DX16" s="289"/>
      <c r="DY16" s="289"/>
      <c r="DZ16" s="289"/>
      <c r="EA16" s="289"/>
      <c r="EB16" s="289"/>
      <c r="EC16" s="289"/>
      <c r="ED16" s="289"/>
      <c r="EE16" s="289"/>
      <c r="EF16" s="290"/>
      <c r="EG16" s="282">
        <f>EG17+EG18</f>
        <v>17160772.780000001</v>
      </c>
      <c r="EH16" s="283"/>
      <c r="EI16" s="283"/>
      <c r="EJ16" s="283"/>
      <c r="EK16" s="283"/>
      <c r="EL16" s="283"/>
      <c r="EM16" s="283"/>
      <c r="EN16" s="283"/>
      <c r="EO16" s="283"/>
      <c r="EP16" s="283"/>
      <c r="EQ16" s="283"/>
      <c r="ER16" s="283"/>
      <c r="ES16" s="284"/>
      <c r="ET16" s="282">
        <f t="shared" ref="ET16" si="3">ET17+ET18</f>
        <v>15244083</v>
      </c>
      <c r="EU16" s="283"/>
      <c r="EV16" s="283"/>
      <c r="EW16" s="283"/>
      <c r="EX16" s="283"/>
      <c r="EY16" s="283"/>
      <c r="EZ16" s="283"/>
      <c r="FA16" s="283"/>
      <c r="FB16" s="283"/>
      <c r="FC16" s="283"/>
      <c r="FD16" s="283"/>
      <c r="FE16" s="283"/>
      <c r="FF16" s="284"/>
      <c r="FG16" s="282">
        <f t="shared" ref="FG16" si="4">FG17+FG18</f>
        <v>15244083</v>
      </c>
      <c r="FH16" s="283"/>
      <c r="FI16" s="283"/>
      <c r="FJ16" s="283"/>
      <c r="FK16" s="283"/>
      <c r="FL16" s="283"/>
      <c r="FM16" s="283"/>
      <c r="FN16" s="283"/>
      <c r="FO16" s="283"/>
      <c r="FP16" s="283"/>
      <c r="FQ16" s="283"/>
      <c r="FR16" s="283"/>
      <c r="FS16" s="284"/>
      <c r="FT16" s="282">
        <f t="shared" ref="FT16" si="5">FT17+FT18</f>
        <v>0</v>
      </c>
      <c r="FU16" s="283"/>
      <c r="FV16" s="283"/>
      <c r="FW16" s="283"/>
      <c r="FX16" s="283"/>
      <c r="FY16" s="283"/>
      <c r="FZ16" s="283"/>
      <c r="GA16" s="283"/>
      <c r="GB16" s="283"/>
      <c r="GC16" s="283"/>
      <c r="GD16" s="283"/>
      <c r="GE16" s="283"/>
      <c r="GF16" s="284"/>
    </row>
    <row r="17" spans="1:188" s="22" customFormat="1" ht="23.25" customHeight="1" x14ac:dyDescent="0.2">
      <c r="A17" s="23"/>
      <c r="B17" s="291" t="s">
        <v>161</v>
      </c>
      <c r="C17" s="289"/>
      <c r="D17" s="289"/>
      <c r="E17" s="289"/>
      <c r="F17" s="289"/>
      <c r="G17" s="289"/>
      <c r="H17" s="289"/>
      <c r="I17" s="290"/>
      <c r="J17" s="294" t="s">
        <v>162</v>
      </c>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88" t="s">
        <v>163</v>
      </c>
      <c r="CP17" s="289"/>
      <c r="CQ17" s="289"/>
      <c r="CR17" s="289"/>
      <c r="CS17" s="289"/>
      <c r="CT17" s="289"/>
      <c r="CU17" s="289"/>
      <c r="CV17" s="290"/>
      <c r="CW17" s="291" t="s">
        <v>33</v>
      </c>
      <c r="CX17" s="289"/>
      <c r="CY17" s="289"/>
      <c r="CZ17" s="289"/>
      <c r="DA17" s="289"/>
      <c r="DB17" s="289"/>
      <c r="DC17" s="289"/>
      <c r="DD17" s="289"/>
      <c r="DE17" s="289"/>
      <c r="DF17" s="290"/>
      <c r="DG17" s="291"/>
      <c r="DH17" s="289"/>
      <c r="DI17" s="289"/>
      <c r="DJ17" s="289"/>
      <c r="DK17" s="289"/>
      <c r="DL17" s="289"/>
      <c r="DM17" s="289"/>
      <c r="DN17" s="289"/>
      <c r="DO17" s="289"/>
      <c r="DP17" s="289"/>
      <c r="DQ17" s="289"/>
      <c r="DR17" s="289"/>
      <c r="DS17" s="290"/>
      <c r="DT17" s="291"/>
      <c r="DU17" s="289"/>
      <c r="DV17" s="289"/>
      <c r="DW17" s="289"/>
      <c r="DX17" s="289"/>
      <c r="DY17" s="289"/>
      <c r="DZ17" s="289"/>
      <c r="EA17" s="289"/>
      <c r="EB17" s="289"/>
      <c r="EC17" s="289"/>
      <c r="ED17" s="289"/>
      <c r="EE17" s="289"/>
      <c r="EF17" s="290"/>
      <c r="EG17" s="304">
        <f>'стр.1_4 '!FJ98+'стр.1_4 '!FJ100+'стр.1_4 '!FV98+'стр.1_4 '!FV100+'стр.1_4 '!FK98-стр.5_6!EG10</f>
        <v>17160772.780000001</v>
      </c>
      <c r="EH17" s="305"/>
      <c r="EI17" s="305"/>
      <c r="EJ17" s="305"/>
      <c r="EK17" s="305"/>
      <c r="EL17" s="305"/>
      <c r="EM17" s="305"/>
      <c r="EN17" s="305"/>
      <c r="EO17" s="305"/>
      <c r="EP17" s="305"/>
      <c r="EQ17" s="305"/>
      <c r="ER17" s="305"/>
      <c r="ES17" s="306"/>
      <c r="ET17" s="304">
        <f>'стр.1_4 '!FN98+'стр.1_4 '!FN100+'стр.1_4 '!FQ100</f>
        <v>15244083</v>
      </c>
      <c r="EU17" s="305"/>
      <c r="EV17" s="305"/>
      <c r="EW17" s="305"/>
      <c r="EX17" s="305"/>
      <c r="EY17" s="305"/>
      <c r="EZ17" s="305"/>
      <c r="FA17" s="305"/>
      <c r="FB17" s="305"/>
      <c r="FC17" s="305"/>
      <c r="FD17" s="305"/>
      <c r="FE17" s="305"/>
      <c r="FF17" s="306"/>
      <c r="FG17" s="304">
        <f>'стр.1_4 '!FR98+'стр.1_4 '!FR100+'стр.1_4 '!FQ100</f>
        <v>15244083</v>
      </c>
      <c r="FH17" s="305"/>
      <c r="FI17" s="305"/>
      <c r="FJ17" s="305"/>
      <c r="FK17" s="305"/>
      <c r="FL17" s="305"/>
      <c r="FM17" s="305"/>
      <c r="FN17" s="305"/>
      <c r="FO17" s="305"/>
      <c r="FP17" s="305"/>
      <c r="FQ17" s="305"/>
      <c r="FR17" s="305"/>
      <c r="FS17" s="306"/>
      <c r="FT17" s="304"/>
      <c r="FU17" s="305"/>
      <c r="FV17" s="305"/>
      <c r="FW17" s="305"/>
      <c r="FX17" s="305"/>
      <c r="FY17" s="305"/>
      <c r="FZ17" s="305"/>
      <c r="GA17" s="305"/>
      <c r="GB17" s="305"/>
      <c r="GC17" s="305"/>
      <c r="GD17" s="305"/>
      <c r="GE17" s="305"/>
      <c r="GF17" s="306"/>
    </row>
    <row r="18" spans="1:188" s="22" customFormat="1" ht="12.75" customHeight="1" x14ac:dyDescent="0.2">
      <c r="A18" s="23"/>
      <c r="B18" s="291" t="s">
        <v>164</v>
      </c>
      <c r="C18" s="289"/>
      <c r="D18" s="289"/>
      <c r="E18" s="289"/>
      <c r="F18" s="289"/>
      <c r="G18" s="289"/>
      <c r="H18" s="289"/>
      <c r="I18" s="290"/>
      <c r="J18" s="294" t="s">
        <v>263</v>
      </c>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88" t="s">
        <v>165</v>
      </c>
      <c r="CP18" s="289"/>
      <c r="CQ18" s="289"/>
      <c r="CR18" s="289"/>
      <c r="CS18" s="289"/>
      <c r="CT18" s="289"/>
      <c r="CU18" s="289"/>
      <c r="CV18" s="290"/>
      <c r="CW18" s="291" t="s">
        <v>33</v>
      </c>
      <c r="CX18" s="289"/>
      <c r="CY18" s="289"/>
      <c r="CZ18" s="289"/>
      <c r="DA18" s="289"/>
      <c r="DB18" s="289"/>
      <c r="DC18" s="289"/>
      <c r="DD18" s="289"/>
      <c r="DE18" s="289"/>
      <c r="DF18" s="290"/>
      <c r="DG18" s="291"/>
      <c r="DH18" s="289"/>
      <c r="DI18" s="289"/>
      <c r="DJ18" s="289"/>
      <c r="DK18" s="289"/>
      <c r="DL18" s="289"/>
      <c r="DM18" s="289"/>
      <c r="DN18" s="289"/>
      <c r="DO18" s="289"/>
      <c r="DP18" s="289"/>
      <c r="DQ18" s="289"/>
      <c r="DR18" s="289"/>
      <c r="DS18" s="290"/>
      <c r="DT18" s="291"/>
      <c r="DU18" s="289"/>
      <c r="DV18" s="289"/>
      <c r="DW18" s="289"/>
      <c r="DX18" s="289"/>
      <c r="DY18" s="289"/>
      <c r="DZ18" s="289"/>
      <c r="EA18" s="289"/>
      <c r="EB18" s="289"/>
      <c r="EC18" s="289"/>
      <c r="ED18" s="289"/>
      <c r="EE18" s="289"/>
      <c r="EF18" s="290"/>
      <c r="EG18" s="304"/>
      <c r="EH18" s="305"/>
      <c r="EI18" s="305"/>
      <c r="EJ18" s="305"/>
      <c r="EK18" s="305"/>
      <c r="EL18" s="305"/>
      <c r="EM18" s="305"/>
      <c r="EN18" s="305"/>
      <c r="EO18" s="305"/>
      <c r="EP18" s="305"/>
      <c r="EQ18" s="305"/>
      <c r="ER18" s="305"/>
      <c r="ES18" s="306"/>
      <c r="ET18" s="304"/>
      <c r="EU18" s="305"/>
      <c r="EV18" s="305"/>
      <c r="EW18" s="305"/>
      <c r="EX18" s="305"/>
      <c r="EY18" s="305"/>
      <c r="EZ18" s="305"/>
      <c r="FA18" s="305"/>
      <c r="FB18" s="305"/>
      <c r="FC18" s="305"/>
      <c r="FD18" s="305"/>
      <c r="FE18" s="305"/>
      <c r="FF18" s="306"/>
      <c r="FG18" s="304"/>
      <c r="FH18" s="305"/>
      <c r="FI18" s="305"/>
      <c r="FJ18" s="305"/>
      <c r="FK18" s="305"/>
      <c r="FL18" s="305"/>
      <c r="FM18" s="305"/>
      <c r="FN18" s="305"/>
      <c r="FO18" s="305"/>
      <c r="FP18" s="305"/>
      <c r="FQ18" s="305"/>
      <c r="FR18" s="305"/>
      <c r="FS18" s="306"/>
      <c r="FT18" s="304"/>
      <c r="FU18" s="305"/>
      <c r="FV18" s="305"/>
      <c r="FW18" s="305"/>
      <c r="FX18" s="305"/>
      <c r="FY18" s="305"/>
      <c r="FZ18" s="305"/>
      <c r="GA18" s="305"/>
      <c r="GB18" s="305"/>
      <c r="GC18" s="305"/>
      <c r="GD18" s="305"/>
      <c r="GE18" s="305"/>
      <c r="GF18" s="306"/>
    </row>
    <row r="19" spans="1:188" s="22" customFormat="1" ht="21.75" customHeight="1" x14ac:dyDescent="0.2">
      <c r="A19" s="23"/>
      <c r="B19" s="291" t="s">
        <v>166</v>
      </c>
      <c r="C19" s="289"/>
      <c r="D19" s="289"/>
      <c r="E19" s="289"/>
      <c r="F19" s="289"/>
      <c r="G19" s="289"/>
      <c r="H19" s="289"/>
      <c r="I19" s="290"/>
      <c r="J19" s="426" t="s">
        <v>167</v>
      </c>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7"/>
      <c r="BC19" s="427"/>
      <c r="BD19" s="427"/>
      <c r="BE19" s="427"/>
      <c r="BF19" s="427"/>
      <c r="BG19" s="427"/>
      <c r="BH19" s="427"/>
      <c r="BI19" s="427"/>
      <c r="BJ19" s="427"/>
      <c r="BK19" s="427"/>
      <c r="BL19" s="427"/>
      <c r="BM19" s="427"/>
      <c r="BN19" s="427"/>
      <c r="BO19" s="427"/>
      <c r="BP19" s="427"/>
      <c r="BQ19" s="427"/>
      <c r="BR19" s="427"/>
      <c r="BS19" s="427"/>
      <c r="BT19" s="427"/>
      <c r="BU19" s="427"/>
      <c r="BV19" s="427"/>
      <c r="BW19" s="427"/>
      <c r="BX19" s="427"/>
      <c r="BY19" s="427"/>
      <c r="BZ19" s="427"/>
      <c r="CA19" s="427"/>
      <c r="CB19" s="427"/>
      <c r="CC19" s="427"/>
      <c r="CD19" s="427"/>
      <c r="CE19" s="427"/>
      <c r="CF19" s="427"/>
      <c r="CG19" s="427"/>
      <c r="CH19" s="427"/>
      <c r="CI19" s="427"/>
      <c r="CJ19" s="427"/>
      <c r="CK19" s="427"/>
      <c r="CL19" s="427"/>
      <c r="CM19" s="427"/>
      <c r="CN19" s="427"/>
      <c r="CO19" s="288" t="s">
        <v>168</v>
      </c>
      <c r="CP19" s="289"/>
      <c r="CQ19" s="289"/>
      <c r="CR19" s="289"/>
      <c r="CS19" s="289"/>
      <c r="CT19" s="289"/>
      <c r="CU19" s="289"/>
      <c r="CV19" s="290"/>
      <c r="CW19" s="291" t="s">
        <v>33</v>
      </c>
      <c r="CX19" s="289"/>
      <c r="CY19" s="289"/>
      <c r="CZ19" s="289"/>
      <c r="DA19" s="289"/>
      <c r="DB19" s="289"/>
      <c r="DC19" s="289"/>
      <c r="DD19" s="289"/>
      <c r="DE19" s="289"/>
      <c r="DF19" s="290"/>
      <c r="DG19" s="291"/>
      <c r="DH19" s="289"/>
      <c r="DI19" s="289"/>
      <c r="DJ19" s="289"/>
      <c r="DK19" s="289"/>
      <c r="DL19" s="289"/>
      <c r="DM19" s="289"/>
      <c r="DN19" s="289"/>
      <c r="DO19" s="289"/>
      <c r="DP19" s="289"/>
      <c r="DQ19" s="289"/>
      <c r="DR19" s="289"/>
      <c r="DS19" s="290"/>
      <c r="DT19" s="291"/>
      <c r="DU19" s="289"/>
      <c r="DV19" s="289"/>
      <c r="DW19" s="289"/>
      <c r="DX19" s="289"/>
      <c r="DY19" s="289"/>
      <c r="DZ19" s="289"/>
      <c r="EA19" s="289"/>
      <c r="EB19" s="289"/>
      <c r="EC19" s="289"/>
      <c r="ED19" s="289"/>
      <c r="EE19" s="289"/>
      <c r="EF19" s="290"/>
      <c r="EG19" s="304">
        <f>EG20+EG22</f>
        <v>8287725</v>
      </c>
      <c r="EH19" s="305"/>
      <c r="EI19" s="305"/>
      <c r="EJ19" s="305"/>
      <c r="EK19" s="305"/>
      <c r="EL19" s="305"/>
      <c r="EM19" s="305"/>
      <c r="EN19" s="305"/>
      <c r="EO19" s="305"/>
      <c r="EP19" s="305"/>
      <c r="EQ19" s="305"/>
      <c r="ER19" s="305"/>
      <c r="ES19" s="306"/>
      <c r="ET19" s="304">
        <f t="shared" ref="ET19" si="6">ET20+ET22</f>
        <v>5869105</v>
      </c>
      <c r="EU19" s="305"/>
      <c r="EV19" s="305"/>
      <c r="EW19" s="305"/>
      <c r="EX19" s="305"/>
      <c r="EY19" s="305"/>
      <c r="EZ19" s="305"/>
      <c r="FA19" s="305"/>
      <c r="FB19" s="305"/>
      <c r="FC19" s="305"/>
      <c r="FD19" s="305"/>
      <c r="FE19" s="305"/>
      <c r="FF19" s="306"/>
      <c r="FG19" s="304">
        <f t="shared" ref="FG19" si="7">FG20+FG22</f>
        <v>5870457</v>
      </c>
      <c r="FH19" s="305"/>
      <c r="FI19" s="305"/>
      <c r="FJ19" s="305"/>
      <c r="FK19" s="305"/>
      <c r="FL19" s="305"/>
      <c r="FM19" s="305"/>
      <c r="FN19" s="305"/>
      <c r="FO19" s="305"/>
      <c r="FP19" s="305"/>
      <c r="FQ19" s="305"/>
      <c r="FR19" s="305"/>
      <c r="FS19" s="306"/>
      <c r="FT19" s="304">
        <f t="shared" ref="FT19" si="8">FT20+FT22</f>
        <v>0</v>
      </c>
      <c r="FU19" s="305"/>
      <c r="FV19" s="305"/>
      <c r="FW19" s="305"/>
      <c r="FX19" s="305"/>
      <c r="FY19" s="305"/>
      <c r="FZ19" s="305"/>
      <c r="GA19" s="305"/>
      <c r="GB19" s="305"/>
      <c r="GC19" s="305"/>
      <c r="GD19" s="305"/>
      <c r="GE19" s="305"/>
      <c r="GF19" s="306"/>
    </row>
    <row r="20" spans="1:188" s="22" customFormat="1" ht="24" customHeight="1" x14ac:dyDescent="0.2">
      <c r="A20" s="23"/>
      <c r="B20" s="291" t="s">
        <v>169</v>
      </c>
      <c r="C20" s="289"/>
      <c r="D20" s="289"/>
      <c r="E20" s="289"/>
      <c r="F20" s="289"/>
      <c r="G20" s="289"/>
      <c r="H20" s="289"/>
      <c r="I20" s="290"/>
      <c r="J20" s="294" t="s">
        <v>162</v>
      </c>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5"/>
      <c r="CK20" s="295"/>
      <c r="CL20" s="295"/>
      <c r="CM20" s="295"/>
      <c r="CN20" s="295"/>
      <c r="CO20" s="288" t="s">
        <v>170</v>
      </c>
      <c r="CP20" s="289"/>
      <c r="CQ20" s="289"/>
      <c r="CR20" s="289"/>
      <c r="CS20" s="289"/>
      <c r="CT20" s="289"/>
      <c r="CU20" s="289"/>
      <c r="CV20" s="290"/>
      <c r="CW20" s="291" t="s">
        <v>33</v>
      </c>
      <c r="CX20" s="289"/>
      <c r="CY20" s="289"/>
      <c r="CZ20" s="289"/>
      <c r="DA20" s="289"/>
      <c r="DB20" s="289"/>
      <c r="DC20" s="289"/>
      <c r="DD20" s="289"/>
      <c r="DE20" s="289"/>
      <c r="DF20" s="290"/>
      <c r="DG20" s="291"/>
      <c r="DH20" s="289"/>
      <c r="DI20" s="289"/>
      <c r="DJ20" s="289"/>
      <c r="DK20" s="289"/>
      <c r="DL20" s="289"/>
      <c r="DM20" s="289"/>
      <c r="DN20" s="289"/>
      <c r="DO20" s="289"/>
      <c r="DP20" s="289"/>
      <c r="DQ20" s="289"/>
      <c r="DR20" s="289"/>
      <c r="DS20" s="290"/>
      <c r="DT20" s="291"/>
      <c r="DU20" s="289"/>
      <c r="DV20" s="289"/>
      <c r="DW20" s="289"/>
      <c r="DX20" s="289"/>
      <c r="DY20" s="289"/>
      <c r="DZ20" s="289"/>
      <c r="EA20" s="289"/>
      <c r="EB20" s="289"/>
      <c r="EC20" s="289"/>
      <c r="ED20" s="289"/>
      <c r="EE20" s="289"/>
      <c r="EF20" s="290"/>
      <c r="EG20" s="304">
        <f>'стр.1_4 '!FL98+'стр.1_4 '!FX98</f>
        <v>8287725</v>
      </c>
      <c r="EH20" s="305"/>
      <c r="EI20" s="305"/>
      <c r="EJ20" s="305"/>
      <c r="EK20" s="305"/>
      <c r="EL20" s="305"/>
      <c r="EM20" s="305"/>
      <c r="EN20" s="305"/>
      <c r="EO20" s="305"/>
      <c r="EP20" s="305"/>
      <c r="EQ20" s="305"/>
      <c r="ER20" s="305"/>
      <c r="ES20" s="306"/>
      <c r="ET20" s="304">
        <f>'стр.1_4 '!FP98</f>
        <v>5869105</v>
      </c>
      <c r="EU20" s="305"/>
      <c r="EV20" s="305"/>
      <c r="EW20" s="305"/>
      <c r="EX20" s="305"/>
      <c r="EY20" s="305"/>
      <c r="EZ20" s="305"/>
      <c r="FA20" s="305"/>
      <c r="FB20" s="305"/>
      <c r="FC20" s="305"/>
      <c r="FD20" s="305"/>
      <c r="FE20" s="305"/>
      <c r="FF20" s="306"/>
      <c r="FG20" s="304">
        <f>'стр.1_4 '!FT98</f>
        <v>5870457</v>
      </c>
      <c r="FH20" s="305"/>
      <c r="FI20" s="305"/>
      <c r="FJ20" s="305"/>
      <c r="FK20" s="305"/>
      <c r="FL20" s="305"/>
      <c r="FM20" s="305"/>
      <c r="FN20" s="305"/>
      <c r="FO20" s="305"/>
      <c r="FP20" s="305"/>
      <c r="FQ20" s="305"/>
      <c r="FR20" s="305"/>
      <c r="FS20" s="306"/>
      <c r="FT20" s="304"/>
      <c r="FU20" s="305"/>
      <c r="FV20" s="305"/>
      <c r="FW20" s="305"/>
      <c r="FX20" s="305"/>
      <c r="FY20" s="305"/>
      <c r="FZ20" s="305"/>
      <c r="GA20" s="305"/>
      <c r="GB20" s="305"/>
      <c r="GC20" s="305"/>
      <c r="GD20" s="305"/>
      <c r="GE20" s="305"/>
      <c r="GF20" s="306"/>
    </row>
    <row r="21" spans="1:188" s="44" customFormat="1" x14ac:dyDescent="0.2">
      <c r="B21" s="368"/>
      <c r="C21" s="366"/>
      <c r="D21" s="366"/>
      <c r="E21" s="366"/>
      <c r="F21" s="366"/>
      <c r="G21" s="366"/>
      <c r="H21" s="366"/>
      <c r="I21" s="367"/>
      <c r="J21" s="555" t="s">
        <v>344</v>
      </c>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6"/>
      <c r="BJ21" s="556"/>
      <c r="BK21" s="556"/>
      <c r="BL21" s="556"/>
      <c r="BM21" s="556"/>
      <c r="BN21" s="556"/>
      <c r="BO21" s="556"/>
      <c r="BP21" s="556"/>
      <c r="BQ21" s="556"/>
      <c r="BR21" s="556"/>
      <c r="BS21" s="556"/>
      <c r="BT21" s="556"/>
      <c r="BU21" s="556"/>
      <c r="BV21" s="556"/>
      <c r="BW21" s="556"/>
      <c r="BX21" s="556"/>
      <c r="BY21" s="556"/>
      <c r="BZ21" s="556"/>
      <c r="CA21" s="556"/>
      <c r="CB21" s="556"/>
      <c r="CC21" s="556"/>
      <c r="CD21" s="556"/>
      <c r="CE21" s="556"/>
      <c r="CF21" s="556"/>
      <c r="CG21" s="556"/>
      <c r="CH21" s="556"/>
      <c r="CI21" s="556"/>
      <c r="CJ21" s="556"/>
      <c r="CK21" s="556"/>
      <c r="CL21" s="556"/>
      <c r="CM21" s="556"/>
      <c r="CN21" s="560"/>
      <c r="CO21" s="365" t="s">
        <v>289</v>
      </c>
      <c r="CP21" s="366"/>
      <c r="CQ21" s="366"/>
      <c r="CR21" s="366"/>
      <c r="CS21" s="366"/>
      <c r="CT21" s="366"/>
      <c r="CU21" s="366"/>
      <c r="CV21" s="367"/>
      <c r="CW21" s="368"/>
      <c r="CX21" s="366"/>
      <c r="CY21" s="366"/>
      <c r="CZ21" s="366"/>
      <c r="DA21" s="366"/>
      <c r="DB21" s="366"/>
      <c r="DC21" s="366"/>
      <c r="DD21" s="366"/>
      <c r="DE21" s="366"/>
      <c r="DF21" s="367"/>
      <c r="DG21" s="368"/>
      <c r="DH21" s="366"/>
      <c r="DI21" s="366"/>
      <c r="DJ21" s="366"/>
      <c r="DK21" s="366"/>
      <c r="DL21" s="366"/>
      <c r="DM21" s="366"/>
      <c r="DN21" s="366"/>
      <c r="DO21" s="366"/>
      <c r="DP21" s="366"/>
      <c r="DQ21" s="366"/>
      <c r="DR21" s="366"/>
      <c r="DS21" s="367"/>
      <c r="DT21" s="368"/>
      <c r="DU21" s="366"/>
      <c r="DV21" s="366"/>
      <c r="DW21" s="366"/>
      <c r="DX21" s="366"/>
      <c r="DY21" s="366"/>
      <c r="DZ21" s="366"/>
      <c r="EA21" s="366"/>
      <c r="EB21" s="366"/>
      <c r="EC21" s="366"/>
      <c r="ED21" s="64"/>
      <c r="EE21" s="64"/>
      <c r="EF21" s="64"/>
      <c r="EG21" s="561"/>
      <c r="EH21" s="562"/>
      <c r="EI21" s="562"/>
      <c r="EJ21" s="562"/>
      <c r="EK21" s="562"/>
      <c r="EL21" s="562"/>
      <c r="EM21" s="562"/>
      <c r="EN21" s="562"/>
      <c r="EO21" s="562"/>
      <c r="EP21" s="562"/>
      <c r="EQ21" s="562"/>
      <c r="ER21" s="562"/>
      <c r="ES21" s="563"/>
      <c r="ET21" s="561"/>
      <c r="EU21" s="562"/>
      <c r="EV21" s="562"/>
      <c r="EW21" s="562"/>
      <c r="EX21" s="562"/>
      <c r="EY21" s="562"/>
      <c r="EZ21" s="562"/>
      <c r="FA21" s="562"/>
      <c r="FB21" s="562"/>
      <c r="FC21" s="562"/>
      <c r="FD21" s="562"/>
      <c r="FE21" s="562"/>
      <c r="FF21" s="563"/>
      <c r="FG21" s="561"/>
      <c r="FH21" s="562"/>
      <c r="FI21" s="562"/>
      <c r="FJ21" s="562"/>
      <c r="FK21" s="562"/>
      <c r="FL21" s="562"/>
      <c r="FM21" s="562"/>
      <c r="FN21" s="562"/>
      <c r="FO21" s="562"/>
      <c r="FP21" s="562"/>
      <c r="FQ21" s="562"/>
      <c r="FR21" s="562"/>
      <c r="FS21" s="563"/>
      <c r="FT21" s="561"/>
      <c r="FU21" s="562"/>
      <c r="FV21" s="562"/>
      <c r="FW21" s="562"/>
      <c r="FX21" s="562"/>
      <c r="FY21" s="562"/>
      <c r="FZ21" s="562"/>
      <c r="GA21" s="562"/>
      <c r="GB21" s="562"/>
      <c r="GC21" s="562"/>
      <c r="GD21" s="562"/>
      <c r="GE21" s="562"/>
      <c r="GF21" s="563"/>
    </row>
    <row r="22" spans="1:188" s="22" customFormat="1" x14ac:dyDescent="0.2">
      <c r="A22" s="23"/>
      <c r="B22" s="291" t="s">
        <v>171</v>
      </c>
      <c r="C22" s="289"/>
      <c r="D22" s="289"/>
      <c r="E22" s="289"/>
      <c r="F22" s="289"/>
      <c r="G22" s="289"/>
      <c r="H22" s="289"/>
      <c r="I22" s="290"/>
      <c r="J22" s="294" t="s">
        <v>263</v>
      </c>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5"/>
      <c r="BP22" s="295"/>
      <c r="BQ22" s="295"/>
      <c r="BR22" s="295"/>
      <c r="BS22" s="295"/>
      <c r="BT22" s="295"/>
      <c r="BU22" s="295"/>
      <c r="BV22" s="295"/>
      <c r="BW22" s="295"/>
      <c r="BX22" s="295"/>
      <c r="BY22" s="295"/>
      <c r="BZ22" s="295"/>
      <c r="CA22" s="295"/>
      <c r="CB22" s="295"/>
      <c r="CC22" s="295"/>
      <c r="CD22" s="295"/>
      <c r="CE22" s="295"/>
      <c r="CF22" s="295"/>
      <c r="CG22" s="295"/>
      <c r="CH22" s="295"/>
      <c r="CI22" s="295"/>
      <c r="CJ22" s="295"/>
      <c r="CK22" s="295"/>
      <c r="CL22" s="295"/>
      <c r="CM22" s="295"/>
      <c r="CN22" s="295"/>
      <c r="CO22" s="288" t="s">
        <v>172</v>
      </c>
      <c r="CP22" s="289"/>
      <c r="CQ22" s="289"/>
      <c r="CR22" s="289"/>
      <c r="CS22" s="289"/>
      <c r="CT22" s="289"/>
      <c r="CU22" s="289"/>
      <c r="CV22" s="290"/>
      <c r="CW22" s="291" t="s">
        <v>33</v>
      </c>
      <c r="CX22" s="289"/>
      <c r="CY22" s="289"/>
      <c r="CZ22" s="289"/>
      <c r="DA22" s="289"/>
      <c r="DB22" s="289"/>
      <c r="DC22" s="289"/>
      <c r="DD22" s="289"/>
      <c r="DE22" s="289"/>
      <c r="DF22" s="290"/>
      <c r="DG22" s="291"/>
      <c r="DH22" s="289"/>
      <c r="DI22" s="289"/>
      <c r="DJ22" s="289"/>
      <c r="DK22" s="289"/>
      <c r="DL22" s="289"/>
      <c r="DM22" s="289"/>
      <c r="DN22" s="289"/>
      <c r="DO22" s="289"/>
      <c r="DP22" s="289"/>
      <c r="DQ22" s="289"/>
      <c r="DR22" s="289"/>
      <c r="DS22" s="290"/>
      <c r="DT22" s="291"/>
      <c r="DU22" s="289"/>
      <c r="DV22" s="289"/>
      <c r="DW22" s="289"/>
      <c r="DX22" s="289"/>
      <c r="DY22" s="289"/>
      <c r="DZ22" s="289"/>
      <c r="EA22" s="289"/>
      <c r="EB22" s="289"/>
      <c r="EC22" s="289"/>
      <c r="ED22" s="289"/>
      <c r="EE22" s="289"/>
      <c r="EF22" s="290"/>
      <c r="EG22" s="304"/>
      <c r="EH22" s="305"/>
      <c r="EI22" s="305"/>
      <c r="EJ22" s="305"/>
      <c r="EK22" s="305"/>
      <c r="EL22" s="305"/>
      <c r="EM22" s="305"/>
      <c r="EN22" s="305"/>
      <c r="EO22" s="305"/>
      <c r="EP22" s="305"/>
      <c r="EQ22" s="305"/>
      <c r="ER22" s="305"/>
      <c r="ES22" s="306"/>
      <c r="ET22" s="304"/>
      <c r="EU22" s="305"/>
      <c r="EV22" s="305"/>
      <c r="EW22" s="305"/>
      <c r="EX22" s="305"/>
      <c r="EY22" s="305"/>
      <c r="EZ22" s="305"/>
      <c r="FA22" s="305"/>
      <c r="FB22" s="305"/>
      <c r="FC22" s="305"/>
      <c r="FD22" s="305"/>
      <c r="FE22" s="305"/>
      <c r="FF22" s="306"/>
      <c r="FG22" s="304"/>
      <c r="FH22" s="305"/>
      <c r="FI22" s="305"/>
      <c r="FJ22" s="305"/>
      <c r="FK22" s="305"/>
      <c r="FL22" s="305"/>
      <c r="FM22" s="305"/>
      <c r="FN22" s="305"/>
      <c r="FO22" s="305"/>
      <c r="FP22" s="305"/>
      <c r="FQ22" s="305"/>
      <c r="FR22" s="305"/>
      <c r="FS22" s="306"/>
      <c r="FT22" s="304"/>
      <c r="FU22" s="305"/>
      <c r="FV22" s="305"/>
      <c r="FW22" s="305"/>
      <c r="FX22" s="305"/>
      <c r="FY22" s="305"/>
      <c r="FZ22" s="305"/>
      <c r="GA22" s="305"/>
      <c r="GB22" s="305"/>
      <c r="GC22" s="305"/>
      <c r="GD22" s="305"/>
      <c r="GE22" s="305"/>
      <c r="GF22" s="306"/>
    </row>
    <row r="23" spans="1:188" s="22" customFormat="1" x14ac:dyDescent="0.2">
      <c r="A23" s="23"/>
      <c r="B23" s="291" t="s">
        <v>173</v>
      </c>
      <c r="C23" s="289"/>
      <c r="D23" s="289"/>
      <c r="E23" s="289"/>
      <c r="F23" s="289"/>
      <c r="G23" s="289"/>
      <c r="H23" s="289"/>
      <c r="I23" s="290"/>
      <c r="J23" s="426" t="s">
        <v>264</v>
      </c>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c r="BM23" s="427"/>
      <c r="BN23" s="427"/>
      <c r="BO23" s="427"/>
      <c r="BP23" s="427"/>
      <c r="BQ23" s="427"/>
      <c r="BR23" s="427"/>
      <c r="BS23" s="427"/>
      <c r="BT23" s="427"/>
      <c r="BU23" s="427"/>
      <c r="BV23" s="427"/>
      <c r="BW23" s="427"/>
      <c r="BX23" s="427"/>
      <c r="BY23" s="427"/>
      <c r="BZ23" s="427"/>
      <c r="CA23" s="427"/>
      <c r="CB23" s="427"/>
      <c r="CC23" s="427"/>
      <c r="CD23" s="427"/>
      <c r="CE23" s="427"/>
      <c r="CF23" s="427"/>
      <c r="CG23" s="427"/>
      <c r="CH23" s="427"/>
      <c r="CI23" s="427"/>
      <c r="CJ23" s="427"/>
      <c r="CK23" s="427"/>
      <c r="CL23" s="427"/>
      <c r="CM23" s="427"/>
      <c r="CN23" s="427"/>
      <c r="CO23" s="288" t="s">
        <v>174</v>
      </c>
      <c r="CP23" s="289"/>
      <c r="CQ23" s="289"/>
      <c r="CR23" s="289"/>
      <c r="CS23" s="289"/>
      <c r="CT23" s="289"/>
      <c r="CU23" s="289"/>
      <c r="CV23" s="290"/>
      <c r="CW23" s="291" t="s">
        <v>33</v>
      </c>
      <c r="CX23" s="289"/>
      <c r="CY23" s="289"/>
      <c r="CZ23" s="289"/>
      <c r="DA23" s="289"/>
      <c r="DB23" s="289"/>
      <c r="DC23" s="289"/>
      <c r="DD23" s="289"/>
      <c r="DE23" s="289"/>
      <c r="DF23" s="290"/>
      <c r="DG23" s="291"/>
      <c r="DH23" s="289"/>
      <c r="DI23" s="289"/>
      <c r="DJ23" s="289"/>
      <c r="DK23" s="289"/>
      <c r="DL23" s="289"/>
      <c r="DM23" s="289"/>
      <c r="DN23" s="289"/>
      <c r="DO23" s="289"/>
      <c r="DP23" s="289"/>
      <c r="DQ23" s="289"/>
      <c r="DR23" s="289"/>
      <c r="DS23" s="290"/>
      <c r="DT23" s="291"/>
      <c r="DU23" s="289"/>
      <c r="DV23" s="289"/>
      <c r="DW23" s="289"/>
      <c r="DX23" s="289"/>
      <c r="DY23" s="289"/>
      <c r="DZ23" s="289"/>
      <c r="EA23" s="289"/>
      <c r="EB23" s="289"/>
      <c r="EC23" s="289"/>
      <c r="ED23" s="289"/>
      <c r="EE23" s="289"/>
      <c r="EF23" s="290"/>
      <c r="EG23" s="304"/>
      <c r="EH23" s="305"/>
      <c r="EI23" s="305"/>
      <c r="EJ23" s="305"/>
      <c r="EK23" s="305"/>
      <c r="EL23" s="305"/>
      <c r="EM23" s="305"/>
      <c r="EN23" s="305"/>
      <c r="EO23" s="305"/>
      <c r="EP23" s="305"/>
      <c r="EQ23" s="305"/>
      <c r="ER23" s="305"/>
      <c r="ES23" s="306"/>
      <c r="ET23" s="304"/>
      <c r="EU23" s="305"/>
      <c r="EV23" s="305"/>
      <c r="EW23" s="305"/>
      <c r="EX23" s="305"/>
      <c r="EY23" s="305"/>
      <c r="EZ23" s="305"/>
      <c r="FA23" s="305"/>
      <c r="FB23" s="305"/>
      <c r="FC23" s="305"/>
      <c r="FD23" s="305"/>
      <c r="FE23" s="305"/>
      <c r="FF23" s="306"/>
      <c r="FG23" s="304"/>
      <c r="FH23" s="305"/>
      <c r="FI23" s="305"/>
      <c r="FJ23" s="305"/>
      <c r="FK23" s="305"/>
      <c r="FL23" s="305"/>
      <c r="FM23" s="305"/>
      <c r="FN23" s="305"/>
      <c r="FO23" s="305"/>
      <c r="FP23" s="305"/>
      <c r="FQ23" s="305"/>
      <c r="FR23" s="305"/>
      <c r="FS23" s="306"/>
      <c r="FT23" s="304"/>
      <c r="FU23" s="305"/>
      <c r="FV23" s="305"/>
      <c r="FW23" s="305"/>
      <c r="FX23" s="305"/>
      <c r="FY23" s="305"/>
      <c r="FZ23" s="305"/>
      <c r="GA23" s="305"/>
      <c r="GB23" s="305"/>
      <c r="GC23" s="305"/>
      <c r="GD23" s="305"/>
      <c r="GE23" s="305"/>
      <c r="GF23" s="306"/>
    </row>
    <row r="24" spans="1:188" s="44" customFormat="1" x14ac:dyDescent="0.2">
      <c r="B24" s="368"/>
      <c r="C24" s="366"/>
      <c r="D24" s="366"/>
      <c r="E24" s="366"/>
      <c r="F24" s="366"/>
      <c r="G24" s="366"/>
      <c r="H24" s="366"/>
      <c r="I24" s="367"/>
      <c r="J24" s="555" t="s">
        <v>344</v>
      </c>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c r="BC24" s="556"/>
      <c r="BD24" s="556"/>
      <c r="BE24" s="556"/>
      <c r="BF24" s="556"/>
      <c r="BG24" s="556"/>
      <c r="BH24" s="556"/>
      <c r="BI24" s="556"/>
      <c r="BJ24" s="556"/>
      <c r="BK24" s="556"/>
      <c r="BL24" s="556"/>
      <c r="BM24" s="556"/>
      <c r="BN24" s="556"/>
      <c r="BO24" s="556"/>
      <c r="BP24" s="556"/>
      <c r="BQ24" s="556"/>
      <c r="BR24" s="556"/>
      <c r="BS24" s="556"/>
      <c r="BT24" s="556"/>
      <c r="BU24" s="556"/>
      <c r="BV24" s="556"/>
      <c r="BW24" s="556"/>
      <c r="BX24" s="556"/>
      <c r="BY24" s="556"/>
      <c r="BZ24" s="556"/>
      <c r="CA24" s="556"/>
      <c r="CB24" s="556"/>
      <c r="CC24" s="556"/>
      <c r="CD24" s="556"/>
      <c r="CE24" s="556"/>
      <c r="CF24" s="556"/>
      <c r="CG24" s="556"/>
      <c r="CH24" s="556"/>
      <c r="CI24" s="556"/>
      <c r="CJ24" s="556"/>
      <c r="CK24" s="556"/>
      <c r="CL24" s="556"/>
      <c r="CM24" s="556"/>
      <c r="CN24" s="560"/>
      <c r="CO24" s="365" t="s">
        <v>290</v>
      </c>
      <c r="CP24" s="366"/>
      <c r="CQ24" s="366"/>
      <c r="CR24" s="366"/>
      <c r="CS24" s="366"/>
      <c r="CT24" s="366"/>
      <c r="CU24" s="366"/>
      <c r="CV24" s="367"/>
      <c r="CW24" s="368"/>
      <c r="CX24" s="366"/>
      <c r="CY24" s="366"/>
      <c r="CZ24" s="366"/>
      <c r="DA24" s="366"/>
      <c r="DB24" s="366"/>
      <c r="DC24" s="366"/>
      <c r="DD24" s="366"/>
      <c r="DE24" s="366"/>
      <c r="DF24" s="367"/>
      <c r="DG24" s="368"/>
      <c r="DH24" s="366"/>
      <c r="DI24" s="366"/>
      <c r="DJ24" s="366"/>
      <c r="DK24" s="366"/>
      <c r="DL24" s="366"/>
      <c r="DM24" s="366"/>
      <c r="DN24" s="366"/>
      <c r="DO24" s="366"/>
      <c r="DP24" s="366"/>
      <c r="DQ24" s="366"/>
      <c r="DR24" s="366"/>
      <c r="DS24" s="367"/>
      <c r="DT24" s="368"/>
      <c r="DU24" s="366"/>
      <c r="DV24" s="366"/>
      <c r="DW24" s="366"/>
      <c r="DX24" s="366"/>
      <c r="DY24" s="366"/>
      <c r="DZ24" s="366"/>
      <c r="EA24" s="366"/>
      <c r="EB24" s="366"/>
      <c r="EC24" s="366"/>
      <c r="ED24" s="64"/>
      <c r="EE24" s="64"/>
      <c r="EF24" s="64"/>
      <c r="EG24" s="561"/>
      <c r="EH24" s="562"/>
      <c r="EI24" s="562"/>
      <c r="EJ24" s="562"/>
      <c r="EK24" s="562"/>
      <c r="EL24" s="562"/>
      <c r="EM24" s="562"/>
      <c r="EN24" s="562"/>
      <c r="EO24" s="562"/>
      <c r="EP24" s="562"/>
      <c r="EQ24" s="562"/>
      <c r="ER24" s="562"/>
      <c r="ES24" s="563"/>
      <c r="ET24" s="561"/>
      <c r="EU24" s="562"/>
      <c r="EV24" s="562"/>
      <c r="EW24" s="562"/>
      <c r="EX24" s="562"/>
      <c r="EY24" s="562"/>
      <c r="EZ24" s="562"/>
      <c r="FA24" s="562"/>
      <c r="FB24" s="562"/>
      <c r="FC24" s="562"/>
      <c r="FD24" s="562"/>
      <c r="FE24" s="562"/>
      <c r="FF24" s="563"/>
      <c r="FG24" s="561"/>
      <c r="FH24" s="562"/>
      <c r="FI24" s="562"/>
      <c r="FJ24" s="562"/>
      <c r="FK24" s="562"/>
      <c r="FL24" s="562"/>
      <c r="FM24" s="562"/>
      <c r="FN24" s="562"/>
      <c r="FO24" s="562"/>
      <c r="FP24" s="562"/>
      <c r="FQ24" s="562"/>
      <c r="FR24" s="562"/>
      <c r="FS24" s="563"/>
      <c r="FT24" s="561"/>
      <c r="FU24" s="562"/>
      <c r="FV24" s="562"/>
      <c r="FW24" s="562"/>
      <c r="FX24" s="562"/>
      <c r="FY24" s="562"/>
      <c r="FZ24" s="562"/>
      <c r="GA24" s="562"/>
      <c r="GB24" s="562"/>
      <c r="GC24" s="562"/>
      <c r="GD24" s="562"/>
      <c r="GE24" s="562"/>
      <c r="GF24" s="563"/>
    </row>
    <row r="25" spans="1:188" s="73" customFormat="1" x14ac:dyDescent="0.2">
      <c r="B25" s="66"/>
      <c r="C25" s="64"/>
      <c r="D25" s="64"/>
      <c r="E25" s="64"/>
      <c r="F25" s="64"/>
      <c r="G25" s="64"/>
      <c r="H25" s="64"/>
      <c r="I25" s="65"/>
      <c r="J25" s="553" t="s">
        <v>345</v>
      </c>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4"/>
      <c r="AY25" s="554"/>
      <c r="AZ25" s="554"/>
      <c r="BA25" s="554"/>
      <c r="BB25" s="554"/>
      <c r="BC25" s="554"/>
      <c r="BD25" s="554"/>
      <c r="BE25" s="554"/>
      <c r="BF25" s="554"/>
      <c r="BG25" s="554"/>
      <c r="BH25" s="554"/>
      <c r="BI25" s="554"/>
      <c r="BJ25" s="554"/>
      <c r="BK25" s="554"/>
      <c r="BL25" s="554"/>
      <c r="BM25" s="554"/>
      <c r="BN25" s="554"/>
      <c r="BO25" s="554"/>
      <c r="BP25" s="554"/>
      <c r="BQ25" s="554"/>
      <c r="BR25" s="554"/>
      <c r="BS25" s="554"/>
      <c r="BT25" s="554"/>
      <c r="BU25" s="554"/>
      <c r="BV25" s="554"/>
      <c r="BW25" s="554"/>
      <c r="BX25" s="554"/>
      <c r="BY25" s="554"/>
      <c r="BZ25" s="554"/>
      <c r="CA25" s="554"/>
      <c r="CB25" s="554"/>
      <c r="CC25" s="554"/>
      <c r="CD25" s="554"/>
      <c r="CE25" s="554"/>
      <c r="CF25" s="554"/>
      <c r="CG25" s="554"/>
      <c r="CH25" s="554"/>
      <c r="CI25" s="554"/>
      <c r="CJ25" s="554"/>
      <c r="CK25" s="554"/>
      <c r="CL25" s="554"/>
      <c r="CM25" s="554"/>
      <c r="CN25" s="96"/>
      <c r="CO25" s="365" t="s">
        <v>347</v>
      </c>
      <c r="CP25" s="366"/>
      <c r="CQ25" s="366"/>
      <c r="CR25" s="366"/>
      <c r="CS25" s="366"/>
      <c r="CT25" s="366"/>
      <c r="CU25" s="366"/>
      <c r="CV25" s="367"/>
      <c r="CW25" s="66"/>
      <c r="CX25" s="64"/>
      <c r="CY25" s="64"/>
      <c r="CZ25" s="64"/>
      <c r="DA25" s="64"/>
      <c r="DB25" s="64"/>
      <c r="DC25" s="64"/>
      <c r="DD25" s="64"/>
      <c r="DE25" s="64"/>
      <c r="DF25" s="65"/>
      <c r="DG25" s="66"/>
      <c r="DH25" s="64"/>
      <c r="DI25" s="64"/>
      <c r="DJ25" s="64"/>
      <c r="DK25" s="64"/>
      <c r="DL25" s="64"/>
      <c r="DM25" s="64"/>
      <c r="DN25" s="64"/>
      <c r="DO25" s="64"/>
      <c r="DP25" s="64"/>
      <c r="DQ25" s="64"/>
      <c r="DR25" s="64"/>
      <c r="DS25" s="65"/>
      <c r="DT25" s="66"/>
      <c r="DU25" s="64"/>
      <c r="DV25" s="64"/>
      <c r="DW25" s="64"/>
      <c r="DX25" s="64"/>
      <c r="DY25" s="64"/>
      <c r="DZ25" s="64"/>
      <c r="EA25" s="64"/>
      <c r="EB25" s="64"/>
      <c r="EC25" s="64"/>
      <c r="ED25" s="64"/>
      <c r="EE25" s="64"/>
      <c r="EF25" s="64"/>
      <c r="EG25" s="79"/>
      <c r="EH25" s="80"/>
      <c r="EI25" s="80"/>
      <c r="EJ25" s="80"/>
      <c r="EK25" s="80"/>
      <c r="EL25" s="80"/>
      <c r="EM25" s="80"/>
      <c r="EN25" s="80"/>
      <c r="EO25" s="80"/>
      <c r="EP25" s="80"/>
      <c r="EQ25" s="80"/>
      <c r="ER25" s="80"/>
      <c r="ES25" s="81"/>
      <c r="ET25" s="79"/>
      <c r="EU25" s="80"/>
      <c r="EV25" s="80"/>
      <c r="EW25" s="80"/>
      <c r="EX25" s="80"/>
      <c r="EY25" s="80"/>
      <c r="EZ25" s="80"/>
      <c r="FA25" s="80"/>
      <c r="FB25" s="80"/>
      <c r="FC25" s="80"/>
      <c r="FD25" s="80"/>
      <c r="FE25" s="80"/>
      <c r="FF25" s="81"/>
      <c r="FG25" s="79"/>
      <c r="FH25" s="80"/>
      <c r="FI25" s="80"/>
      <c r="FJ25" s="80"/>
      <c r="FK25" s="80"/>
      <c r="FL25" s="80"/>
      <c r="FM25" s="80"/>
      <c r="FN25" s="80"/>
      <c r="FO25" s="80"/>
      <c r="FP25" s="80"/>
      <c r="FQ25" s="80"/>
      <c r="FR25" s="80"/>
      <c r="FS25" s="81"/>
      <c r="FT25" s="79"/>
      <c r="FU25" s="80"/>
      <c r="FV25" s="80"/>
      <c r="FW25" s="80"/>
      <c r="FX25" s="80"/>
      <c r="FY25" s="80"/>
      <c r="FZ25" s="80"/>
      <c r="GA25" s="80"/>
      <c r="GB25" s="80"/>
      <c r="GC25" s="80"/>
      <c r="GD25" s="80"/>
      <c r="GE25" s="80"/>
      <c r="GF25" s="81"/>
    </row>
    <row r="26" spans="1:188" s="22" customFormat="1" x14ac:dyDescent="0.2">
      <c r="A26" s="23"/>
      <c r="B26" s="291" t="s">
        <v>175</v>
      </c>
      <c r="C26" s="289"/>
      <c r="D26" s="289"/>
      <c r="E26" s="289"/>
      <c r="F26" s="289"/>
      <c r="G26" s="289"/>
      <c r="H26" s="289"/>
      <c r="I26" s="290"/>
      <c r="J26" s="426" t="s">
        <v>176</v>
      </c>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7"/>
      <c r="BI26" s="427"/>
      <c r="BJ26" s="427"/>
      <c r="BK26" s="427"/>
      <c r="BL26" s="427"/>
      <c r="BM26" s="427"/>
      <c r="BN26" s="427"/>
      <c r="BO26" s="427"/>
      <c r="BP26" s="427"/>
      <c r="BQ26" s="427"/>
      <c r="BR26" s="427"/>
      <c r="BS26" s="427"/>
      <c r="BT26" s="427"/>
      <c r="BU26" s="427"/>
      <c r="BV26" s="427"/>
      <c r="BW26" s="427"/>
      <c r="BX26" s="427"/>
      <c r="BY26" s="427"/>
      <c r="BZ26" s="427"/>
      <c r="CA26" s="427"/>
      <c r="CB26" s="427"/>
      <c r="CC26" s="427"/>
      <c r="CD26" s="427"/>
      <c r="CE26" s="427"/>
      <c r="CF26" s="427"/>
      <c r="CG26" s="427"/>
      <c r="CH26" s="427"/>
      <c r="CI26" s="427"/>
      <c r="CJ26" s="427"/>
      <c r="CK26" s="427"/>
      <c r="CL26" s="427"/>
      <c r="CM26" s="427"/>
      <c r="CN26" s="427"/>
      <c r="CO26" s="288" t="s">
        <v>177</v>
      </c>
      <c r="CP26" s="289"/>
      <c r="CQ26" s="289"/>
      <c r="CR26" s="289"/>
      <c r="CS26" s="289"/>
      <c r="CT26" s="289"/>
      <c r="CU26" s="289"/>
      <c r="CV26" s="290"/>
      <c r="CW26" s="291" t="s">
        <v>33</v>
      </c>
      <c r="CX26" s="289"/>
      <c r="CY26" s="289"/>
      <c r="CZ26" s="289"/>
      <c r="DA26" s="289"/>
      <c r="DB26" s="289"/>
      <c r="DC26" s="289"/>
      <c r="DD26" s="289"/>
      <c r="DE26" s="289"/>
      <c r="DF26" s="290"/>
      <c r="DG26" s="291"/>
      <c r="DH26" s="289"/>
      <c r="DI26" s="289"/>
      <c r="DJ26" s="289"/>
      <c r="DK26" s="289"/>
      <c r="DL26" s="289"/>
      <c r="DM26" s="289"/>
      <c r="DN26" s="289"/>
      <c r="DO26" s="289"/>
      <c r="DP26" s="289"/>
      <c r="DQ26" s="289"/>
      <c r="DR26" s="289"/>
      <c r="DS26" s="290"/>
      <c r="DT26" s="291"/>
      <c r="DU26" s="289"/>
      <c r="DV26" s="289"/>
      <c r="DW26" s="289"/>
      <c r="DX26" s="289"/>
      <c r="DY26" s="289"/>
      <c r="DZ26" s="289"/>
      <c r="EA26" s="289"/>
      <c r="EB26" s="289"/>
      <c r="EC26" s="289"/>
      <c r="ED26" s="289"/>
      <c r="EE26" s="289"/>
      <c r="EF26" s="290"/>
      <c r="EG26" s="304">
        <f>EG27+EG28</f>
        <v>0</v>
      </c>
      <c r="EH26" s="305"/>
      <c r="EI26" s="305"/>
      <c r="EJ26" s="305"/>
      <c r="EK26" s="305"/>
      <c r="EL26" s="305"/>
      <c r="EM26" s="305"/>
      <c r="EN26" s="305"/>
      <c r="EO26" s="305"/>
      <c r="EP26" s="305"/>
      <c r="EQ26" s="305"/>
      <c r="ER26" s="305"/>
      <c r="ES26" s="306"/>
      <c r="ET26" s="304">
        <f t="shared" ref="ET26" si="9">ET27+ET28</f>
        <v>0</v>
      </c>
      <c r="EU26" s="305"/>
      <c r="EV26" s="305"/>
      <c r="EW26" s="305"/>
      <c r="EX26" s="305"/>
      <c r="EY26" s="305"/>
      <c r="EZ26" s="305"/>
      <c r="FA26" s="305"/>
      <c r="FB26" s="305"/>
      <c r="FC26" s="305"/>
      <c r="FD26" s="305"/>
      <c r="FE26" s="305"/>
      <c r="FF26" s="306"/>
      <c r="FG26" s="304">
        <f t="shared" ref="FG26" si="10">FG27+FG28</f>
        <v>0</v>
      </c>
      <c r="FH26" s="305"/>
      <c r="FI26" s="305"/>
      <c r="FJ26" s="305"/>
      <c r="FK26" s="305"/>
      <c r="FL26" s="305"/>
      <c r="FM26" s="305"/>
      <c r="FN26" s="305"/>
      <c r="FO26" s="305"/>
      <c r="FP26" s="305"/>
      <c r="FQ26" s="305"/>
      <c r="FR26" s="305"/>
      <c r="FS26" s="306"/>
      <c r="FT26" s="304">
        <f t="shared" ref="FT26" si="11">FT27+FT28</f>
        <v>0</v>
      </c>
      <c r="FU26" s="305"/>
      <c r="FV26" s="305"/>
      <c r="FW26" s="305"/>
      <c r="FX26" s="305"/>
      <c r="FY26" s="305"/>
      <c r="FZ26" s="305"/>
      <c r="GA26" s="305"/>
      <c r="GB26" s="305"/>
      <c r="GC26" s="305"/>
      <c r="GD26" s="305"/>
      <c r="GE26" s="305"/>
      <c r="GF26" s="306"/>
    </row>
    <row r="27" spans="1:188" s="22" customFormat="1" ht="24" customHeight="1" x14ac:dyDescent="0.2">
      <c r="A27" s="23"/>
      <c r="B27" s="291" t="s">
        <v>178</v>
      </c>
      <c r="C27" s="289"/>
      <c r="D27" s="289"/>
      <c r="E27" s="289"/>
      <c r="F27" s="289"/>
      <c r="G27" s="289"/>
      <c r="H27" s="289"/>
      <c r="I27" s="290"/>
      <c r="J27" s="294" t="s">
        <v>162</v>
      </c>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5"/>
      <c r="BH27" s="295"/>
      <c r="BI27" s="295"/>
      <c r="BJ27" s="295"/>
      <c r="BK27" s="295"/>
      <c r="BL27" s="295"/>
      <c r="BM27" s="295"/>
      <c r="BN27" s="295"/>
      <c r="BO27" s="295"/>
      <c r="BP27" s="295"/>
      <c r="BQ27" s="295"/>
      <c r="BR27" s="295"/>
      <c r="BS27" s="295"/>
      <c r="BT27" s="295"/>
      <c r="BU27" s="295"/>
      <c r="BV27" s="295"/>
      <c r="BW27" s="295"/>
      <c r="BX27" s="295"/>
      <c r="BY27" s="295"/>
      <c r="BZ27" s="295"/>
      <c r="CA27" s="295"/>
      <c r="CB27" s="295"/>
      <c r="CC27" s="295"/>
      <c r="CD27" s="295"/>
      <c r="CE27" s="295"/>
      <c r="CF27" s="295"/>
      <c r="CG27" s="295"/>
      <c r="CH27" s="295"/>
      <c r="CI27" s="295"/>
      <c r="CJ27" s="295"/>
      <c r="CK27" s="295"/>
      <c r="CL27" s="295"/>
      <c r="CM27" s="295"/>
      <c r="CN27" s="295"/>
      <c r="CO27" s="288" t="s">
        <v>179</v>
      </c>
      <c r="CP27" s="289"/>
      <c r="CQ27" s="289"/>
      <c r="CR27" s="289"/>
      <c r="CS27" s="289"/>
      <c r="CT27" s="289"/>
      <c r="CU27" s="289"/>
      <c r="CV27" s="290"/>
      <c r="CW27" s="291" t="s">
        <v>33</v>
      </c>
      <c r="CX27" s="289"/>
      <c r="CY27" s="289"/>
      <c r="CZ27" s="289"/>
      <c r="DA27" s="289"/>
      <c r="DB27" s="289"/>
      <c r="DC27" s="289"/>
      <c r="DD27" s="289"/>
      <c r="DE27" s="289"/>
      <c r="DF27" s="290"/>
      <c r="DG27" s="291"/>
      <c r="DH27" s="289"/>
      <c r="DI27" s="289"/>
      <c r="DJ27" s="289"/>
      <c r="DK27" s="289"/>
      <c r="DL27" s="289"/>
      <c r="DM27" s="289"/>
      <c r="DN27" s="289"/>
      <c r="DO27" s="289"/>
      <c r="DP27" s="289"/>
      <c r="DQ27" s="289"/>
      <c r="DR27" s="289"/>
      <c r="DS27" s="290"/>
      <c r="DT27" s="291"/>
      <c r="DU27" s="289"/>
      <c r="DV27" s="289"/>
      <c r="DW27" s="289"/>
      <c r="DX27" s="289"/>
      <c r="DY27" s="289"/>
      <c r="DZ27" s="289"/>
      <c r="EA27" s="289"/>
      <c r="EB27" s="289"/>
      <c r="EC27" s="289"/>
      <c r="ED27" s="289"/>
      <c r="EE27" s="289"/>
      <c r="EF27" s="290"/>
      <c r="EG27" s="304"/>
      <c r="EH27" s="305"/>
      <c r="EI27" s="305"/>
      <c r="EJ27" s="305"/>
      <c r="EK27" s="305"/>
      <c r="EL27" s="305"/>
      <c r="EM27" s="305"/>
      <c r="EN27" s="305"/>
      <c r="EO27" s="305"/>
      <c r="EP27" s="305"/>
      <c r="EQ27" s="305"/>
      <c r="ER27" s="305"/>
      <c r="ES27" s="306"/>
      <c r="ET27" s="304"/>
      <c r="EU27" s="305"/>
      <c r="EV27" s="305"/>
      <c r="EW27" s="305"/>
      <c r="EX27" s="305"/>
      <c r="EY27" s="305"/>
      <c r="EZ27" s="305"/>
      <c r="FA27" s="305"/>
      <c r="FB27" s="305"/>
      <c r="FC27" s="305"/>
      <c r="FD27" s="305"/>
      <c r="FE27" s="305"/>
      <c r="FF27" s="306"/>
      <c r="FG27" s="304"/>
      <c r="FH27" s="305"/>
      <c r="FI27" s="305"/>
      <c r="FJ27" s="305"/>
      <c r="FK27" s="305"/>
      <c r="FL27" s="305"/>
      <c r="FM27" s="305"/>
      <c r="FN27" s="305"/>
      <c r="FO27" s="305"/>
      <c r="FP27" s="305"/>
      <c r="FQ27" s="305"/>
      <c r="FR27" s="305"/>
      <c r="FS27" s="306"/>
      <c r="FT27" s="304"/>
      <c r="FU27" s="305"/>
      <c r="FV27" s="305"/>
      <c r="FW27" s="305"/>
      <c r="FX27" s="305"/>
      <c r="FY27" s="305"/>
      <c r="FZ27" s="305"/>
      <c r="GA27" s="305"/>
      <c r="GB27" s="305"/>
      <c r="GC27" s="305"/>
      <c r="GD27" s="305"/>
      <c r="GE27" s="305"/>
      <c r="GF27" s="306"/>
    </row>
    <row r="28" spans="1:188" s="22" customFormat="1" ht="12.75" customHeight="1" x14ac:dyDescent="0.2">
      <c r="A28" s="23"/>
      <c r="B28" s="291" t="s">
        <v>180</v>
      </c>
      <c r="C28" s="289"/>
      <c r="D28" s="289"/>
      <c r="E28" s="289"/>
      <c r="F28" s="289"/>
      <c r="G28" s="289"/>
      <c r="H28" s="289"/>
      <c r="I28" s="290"/>
      <c r="J28" s="294" t="s">
        <v>263</v>
      </c>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5"/>
      <c r="BH28" s="295"/>
      <c r="BI28" s="295"/>
      <c r="BJ28" s="295"/>
      <c r="BK28" s="295"/>
      <c r="BL28" s="295"/>
      <c r="BM28" s="295"/>
      <c r="BN28" s="295"/>
      <c r="BO28" s="295"/>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295"/>
      <c r="CL28" s="295"/>
      <c r="CM28" s="295"/>
      <c r="CN28" s="295"/>
      <c r="CO28" s="288" t="s">
        <v>181</v>
      </c>
      <c r="CP28" s="289"/>
      <c r="CQ28" s="289"/>
      <c r="CR28" s="289"/>
      <c r="CS28" s="289"/>
      <c r="CT28" s="289"/>
      <c r="CU28" s="289"/>
      <c r="CV28" s="290"/>
      <c r="CW28" s="291" t="s">
        <v>33</v>
      </c>
      <c r="CX28" s="289"/>
      <c r="CY28" s="289"/>
      <c r="CZ28" s="289"/>
      <c r="DA28" s="289"/>
      <c r="DB28" s="289"/>
      <c r="DC28" s="289"/>
      <c r="DD28" s="289"/>
      <c r="DE28" s="289"/>
      <c r="DF28" s="290"/>
      <c r="DG28" s="291"/>
      <c r="DH28" s="289"/>
      <c r="DI28" s="289"/>
      <c r="DJ28" s="289"/>
      <c r="DK28" s="289"/>
      <c r="DL28" s="289"/>
      <c r="DM28" s="289"/>
      <c r="DN28" s="289"/>
      <c r="DO28" s="289"/>
      <c r="DP28" s="289"/>
      <c r="DQ28" s="289"/>
      <c r="DR28" s="289"/>
      <c r="DS28" s="290"/>
      <c r="DT28" s="291"/>
      <c r="DU28" s="289"/>
      <c r="DV28" s="289"/>
      <c r="DW28" s="289"/>
      <c r="DX28" s="289"/>
      <c r="DY28" s="289"/>
      <c r="DZ28" s="289"/>
      <c r="EA28" s="289"/>
      <c r="EB28" s="289"/>
      <c r="EC28" s="289"/>
      <c r="ED28" s="289"/>
      <c r="EE28" s="289"/>
      <c r="EF28" s="290"/>
      <c r="EG28" s="304"/>
      <c r="EH28" s="305"/>
      <c r="EI28" s="305"/>
      <c r="EJ28" s="305"/>
      <c r="EK28" s="305"/>
      <c r="EL28" s="305"/>
      <c r="EM28" s="305"/>
      <c r="EN28" s="305"/>
      <c r="EO28" s="305"/>
      <c r="EP28" s="305"/>
      <c r="EQ28" s="305"/>
      <c r="ER28" s="305"/>
      <c r="ES28" s="306"/>
      <c r="ET28" s="304"/>
      <c r="EU28" s="305"/>
      <c r="EV28" s="305"/>
      <c r="EW28" s="305"/>
      <c r="EX28" s="305"/>
      <c r="EY28" s="305"/>
      <c r="EZ28" s="305"/>
      <c r="FA28" s="305"/>
      <c r="FB28" s="305"/>
      <c r="FC28" s="305"/>
      <c r="FD28" s="305"/>
      <c r="FE28" s="305"/>
      <c r="FF28" s="306"/>
      <c r="FG28" s="304"/>
      <c r="FH28" s="305"/>
      <c r="FI28" s="305"/>
      <c r="FJ28" s="305"/>
      <c r="FK28" s="305"/>
      <c r="FL28" s="305"/>
      <c r="FM28" s="305"/>
      <c r="FN28" s="305"/>
      <c r="FO28" s="305"/>
      <c r="FP28" s="305"/>
      <c r="FQ28" s="305"/>
      <c r="FR28" s="305"/>
      <c r="FS28" s="306"/>
      <c r="FT28" s="304"/>
      <c r="FU28" s="305"/>
      <c r="FV28" s="305"/>
      <c r="FW28" s="305"/>
      <c r="FX28" s="305"/>
      <c r="FY28" s="305"/>
      <c r="FZ28" s="305"/>
      <c r="GA28" s="305"/>
      <c r="GB28" s="305"/>
      <c r="GC28" s="305"/>
      <c r="GD28" s="305"/>
      <c r="GE28" s="305"/>
      <c r="GF28" s="306"/>
    </row>
    <row r="29" spans="1:188" s="22" customFormat="1" ht="13.5" customHeight="1" x14ac:dyDescent="0.2">
      <c r="A29" s="23"/>
      <c r="B29" s="291" t="s">
        <v>182</v>
      </c>
      <c r="C29" s="289"/>
      <c r="D29" s="289"/>
      <c r="E29" s="289"/>
      <c r="F29" s="289"/>
      <c r="G29" s="289"/>
      <c r="H29" s="289"/>
      <c r="I29" s="290"/>
      <c r="J29" s="426" t="s">
        <v>183</v>
      </c>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7"/>
      <c r="AY29" s="427"/>
      <c r="AZ29" s="427"/>
      <c r="BA29" s="427"/>
      <c r="BB29" s="427"/>
      <c r="BC29" s="427"/>
      <c r="BD29" s="427"/>
      <c r="BE29" s="427"/>
      <c r="BF29" s="427"/>
      <c r="BG29" s="427"/>
      <c r="BH29" s="427"/>
      <c r="BI29" s="427"/>
      <c r="BJ29" s="427"/>
      <c r="BK29" s="427"/>
      <c r="BL29" s="427"/>
      <c r="BM29" s="427"/>
      <c r="BN29" s="427"/>
      <c r="BO29" s="427"/>
      <c r="BP29" s="427"/>
      <c r="BQ29" s="427"/>
      <c r="BR29" s="427"/>
      <c r="BS29" s="427"/>
      <c r="BT29" s="427"/>
      <c r="BU29" s="427"/>
      <c r="BV29" s="427"/>
      <c r="BW29" s="427"/>
      <c r="BX29" s="427"/>
      <c r="BY29" s="427"/>
      <c r="BZ29" s="427"/>
      <c r="CA29" s="427"/>
      <c r="CB29" s="427"/>
      <c r="CC29" s="427"/>
      <c r="CD29" s="427"/>
      <c r="CE29" s="427"/>
      <c r="CF29" s="427"/>
      <c r="CG29" s="427"/>
      <c r="CH29" s="427"/>
      <c r="CI29" s="427"/>
      <c r="CJ29" s="427"/>
      <c r="CK29" s="427"/>
      <c r="CL29" s="427"/>
      <c r="CM29" s="427"/>
      <c r="CN29" s="427"/>
      <c r="CO29" s="398" t="s">
        <v>184</v>
      </c>
      <c r="CP29" s="399"/>
      <c r="CQ29" s="399"/>
      <c r="CR29" s="399"/>
      <c r="CS29" s="399"/>
      <c r="CT29" s="399"/>
      <c r="CU29" s="399"/>
      <c r="CV29" s="400"/>
      <c r="CW29" s="401" t="s">
        <v>33</v>
      </c>
      <c r="CX29" s="399"/>
      <c r="CY29" s="399"/>
      <c r="CZ29" s="399"/>
      <c r="DA29" s="399"/>
      <c r="DB29" s="399"/>
      <c r="DC29" s="399"/>
      <c r="DD29" s="399"/>
      <c r="DE29" s="399"/>
      <c r="DF29" s="400"/>
      <c r="DG29" s="401"/>
      <c r="DH29" s="399"/>
      <c r="DI29" s="399"/>
      <c r="DJ29" s="399"/>
      <c r="DK29" s="399"/>
      <c r="DL29" s="399"/>
      <c r="DM29" s="399"/>
      <c r="DN29" s="399"/>
      <c r="DO29" s="399"/>
      <c r="DP29" s="399"/>
      <c r="DQ29" s="399"/>
      <c r="DR29" s="399"/>
      <c r="DS29" s="400"/>
      <c r="DT29" s="401"/>
      <c r="DU29" s="399"/>
      <c r="DV29" s="399"/>
      <c r="DW29" s="399"/>
      <c r="DX29" s="399"/>
      <c r="DY29" s="399"/>
      <c r="DZ29" s="399"/>
      <c r="EA29" s="399"/>
      <c r="EB29" s="399"/>
      <c r="EC29" s="399"/>
      <c r="ED29" s="399"/>
      <c r="EE29" s="399"/>
      <c r="EF29" s="400"/>
      <c r="EG29" s="474">
        <f>EG30</f>
        <v>5405900.0099999998</v>
      </c>
      <c r="EH29" s="475"/>
      <c r="EI29" s="475"/>
      <c r="EJ29" s="475"/>
      <c r="EK29" s="475"/>
      <c r="EL29" s="475"/>
      <c r="EM29" s="475"/>
      <c r="EN29" s="475"/>
      <c r="EO29" s="475"/>
      <c r="EP29" s="475"/>
      <c r="EQ29" s="475"/>
      <c r="ER29" s="475"/>
      <c r="ES29" s="476"/>
      <c r="ET29" s="474">
        <f t="shared" ref="ET29" si="12">ET30</f>
        <v>2466799</v>
      </c>
      <c r="EU29" s="475"/>
      <c r="EV29" s="475"/>
      <c r="EW29" s="475"/>
      <c r="EX29" s="475"/>
      <c r="EY29" s="475"/>
      <c r="EZ29" s="475"/>
      <c r="FA29" s="475"/>
      <c r="FB29" s="475"/>
      <c r="FC29" s="475"/>
      <c r="FD29" s="475"/>
      <c r="FE29" s="475"/>
      <c r="FF29" s="476"/>
      <c r="FG29" s="474">
        <f t="shared" ref="FG29" si="13">FG30</f>
        <v>2466799</v>
      </c>
      <c r="FH29" s="475"/>
      <c r="FI29" s="475"/>
      <c r="FJ29" s="475"/>
      <c r="FK29" s="475"/>
      <c r="FL29" s="475"/>
      <c r="FM29" s="475"/>
      <c r="FN29" s="475"/>
      <c r="FO29" s="475"/>
      <c r="FP29" s="475"/>
      <c r="FQ29" s="475"/>
      <c r="FR29" s="475"/>
      <c r="FS29" s="476"/>
      <c r="FT29" s="474"/>
      <c r="FU29" s="475"/>
      <c r="FV29" s="475"/>
      <c r="FW29" s="475"/>
      <c r="FX29" s="475"/>
      <c r="FY29" s="475"/>
      <c r="FZ29" s="475"/>
      <c r="GA29" s="475"/>
      <c r="GB29" s="475"/>
      <c r="GC29" s="475"/>
      <c r="GD29" s="475"/>
      <c r="GE29" s="475"/>
      <c r="GF29" s="476"/>
    </row>
    <row r="30" spans="1:188" s="22" customFormat="1" ht="24" customHeight="1" x14ac:dyDescent="0.2">
      <c r="A30" s="23"/>
      <c r="B30" s="291" t="s">
        <v>185</v>
      </c>
      <c r="C30" s="289"/>
      <c r="D30" s="289"/>
      <c r="E30" s="289"/>
      <c r="F30" s="289"/>
      <c r="G30" s="289"/>
      <c r="H30" s="289"/>
      <c r="I30" s="290"/>
      <c r="J30" s="294" t="s">
        <v>162</v>
      </c>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c r="AL30" s="295"/>
      <c r="AM30" s="295"/>
      <c r="AN30" s="295"/>
      <c r="AO30" s="295"/>
      <c r="AP30" s="295"/>
      <c r="AQ30" s="295"/>
      <c r="AR30" s="295"/>
      <c r="AS30" s="295"/>
      <c r="AT30" s="295"/>
      <c r="AU30" s="295"/>
      <c r="AV30" s="295"/>
      <c r="AW30" s="295"/>
      <c r="AX30" s="295"/>
      <c r="AY30" s="295"/>
      <c r="AZ30" s="295"/>
      <c r="BA30" s="295"/>
      <c r="BB30" s="295"/>
      <c r="BC30" s="295"/>
      <c r="BD30" s="295"/>
      <c r="BE30" s="295"/>
      <c r="BF30" s="295"/>
      <c r="BG30" s="295"/>
      <c r="BH30" s="295"/>
      <c r="BI30" s="295"/>
      <c r="BJ30" s="295"/>
      <c r="BK30" s="295"/>
      <c r="BL30" s="295"/>
      <c r="BM30" s="295"/>
      <c r="BN30" s="295"/>
      <c r="BO30" s="295"/>
      <c r="BP30" s="295"/>
      <c r="BQ30" s="295"/>
      <c r="BR30" s="295"/>
      <c r="BS30" s="295"/>
      <c r="BT30" s="295"/>
      <c r="BU30" s="295"/>
      <c r="BV30" s="295"/>
      <c r="BW30" s="295"/>
      <c r="BX30" s="295"/>
      <c r="BY30" s="295"/>
      <c r="BZ30" s="295"/>
      <c r="CA30" s="295"/>
      <c r="CB30" s="295"/>
      <c r="CC30" s="295"/>
      <c r="CD30" s="295"/>
      <c r="CE30" s="295"/>
      <c r="CF30" s="295"/>
      <c r="CG30" s="295"/>
      <c r="CH30" s="295"/>
      <c r="CI30" s="295"/>
      <c r="CJ30" s="295"/>
      <c r="CK30" s="295"/>
      <c r="CL30" s="295"/>
      <c r="CM30" s="295"/>
      <c r="CN30" s="295"/>
      <c r="CO30" s="564" t="s">
        <v>348</v>
      </c>
      <c r="CP30" s="289"/>
      <c r="CQ30" s="289"/>
      <c r="CR30" s="289"/>
      <c r="CS30" s="289"/>
      <c r="CT30" s="289"/>
      <c r="CU30" s="289"/>
      <c r="CV30" s="290"/>
      <c r="CW30" s="291" t="s">
        <v>33</v>
      </c>
      <c r="CX30" s="289"/>
      <c r="CY30" s="289"/>
      <c r="CZ30" s="289"/>
      <c r="DA30" s="289"/>
      <c r="DB30" s="289"/>
      <c r="DC30" s="289"/>
      <c r="DD30" s="289"/>
      <c r="DE30" s="289"/>
      <c r="DF30" s="290"/>
      <c r="DG30" s="291"/>
      <c r="DH30" s="289"/>
      <c r="DI30" s="289"/>
      <c r="DJ30" s="289"/>
      <c r="DK30" s="289"/>
      <c r="DL30" s="289"/>
      <c r="DM30" s="289"/>
      <c r="DN30" s="289"/>
      <c r="DO30" s="289"/>
      <c r="DP30" s="289"/>
      <c r="DQ30" s="289"/>
      <c r="DR30" s="289"/>
      <c r="DS30" s="290"/>
      <c r="DT30" s="291"/>
      <c r="DU30" s="289"/>
      <c r="DV30" s="289"/>
      <c r="DW30" s="289"/>
      <c r="DX30" s="289"/>
      <c r="DY30" s="289"/>
      <c r="DZ30" s="289"/>
      <c r="EA30" s="289"/>
      <c r="EB30" s="289"/>
      <c r="EC30" s="289"/>
      <c r="ED30" s="289"/>
      <c r="EE30" s="289"/>
      <c r="EF30" s="290"/>
      <c r="EG30" s="304">
        <f>'стр.1_4 '!FM98+'стр.1_4 '!FY98+'стр.1_4 '!FY100+'стр.1_4 '!FM100</f>
        <v>5405900.0099999998</v>
      </c>
      <c r="EH30" s="305"/>
      <c r="EI30" s="305"/>
      <c r="EJ30" s="305"/>
      <c r="EK30" s="305"/>
      <c r="EL30" s="305"/>
      <c r="EM30" s="305"/>
      <c r="EN30" s="305"/>
      <c r="EO30" s="305"/>
      <c r="EP30" s="305"/>
      <c r="EQ30" s="305"/>
      <c r="ER30" s="305"/>
      <c r="ES30" s="306"/>
      <c r="ET30" s="304">
        <f>'стр.1_4 '!FQ98</f>
        <v>2466799</v>
      </c>
      <c r="EU30" s="305"/>
      <c r="EV30" s="305"/>
      <c r="EW30" s="305"/>
      <c r="EX30" s="305"/>
      <c r="EY30" s="305"/>
      <c r="EZ30" s="305"/>
      <c r="FA30" s="305"/>
      <c r="FB30" s="305"/>
      <c r="FC30" s="305"/>
      <c r="FD30" s="305"/>
      <c r="FE30" s="305"/>
      <c r="FF30" s="306"/>
      <c r="FG30" s="304">
        <f>'стр.1_4 '!FU98</f>
        <v>2466799</v>
      </c>
      <c r="FH30" s="305"/>
      <c r="FI30" s="305"/>
      <c r="FJ30" s="305"/>
      <c r="FK30" s="305"/>
      <c r="FL30" s="305"/>
      <c r="FM30" s="305"/>
      <c r="FN30" s="305"/>
      <c r="FO30" s="305"/>
      <c r="FP30" s="305"/>
      <c r="FQ30" s="305"/>
      <c r="FR30" s="305"/>
      <c r="FS30" s="306"/>
      <c r="FT30" s="304"/>
      <c r="FU30" s="305"/>
      <c r="FV30" s="305"/>
      <c r="FW30" s="305"/>
      <c r="FX30" s="305"/>
      <c r="FY30" s="305"/>
      <c r="FZ30" s="305"/>
      <c r="GA30" s="305"/>
      <c r="GB30" s="305"/>
      <c r="GC30" s="305"/>
      <c r="GD30" s="305"/>
      <c r="GE30" s="305"/>
      <c r="GF30" s="306"/>
    </row>
    <row r="31" spans="1:188" s="44" customFormat="1" x14ac:dyDescent="0.2">
      <c r="B31" s="368"/>
      <c r="C31" s="366"/>
      <c r="D31" s="366"/>
      <c r="E31" s="366"/>
      <c r="F31" s="366"/>
      <c r="G31" s="366"/>
      <c r="H31" s="366"/>
      <c r="I31" s="367"/>
      <c r="J31" s="555" t="s">
        <v>344</v>
      </c>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556"/>
      <c r="AX31" s="556"/>
      <c r="AY31" s="556"/>
      <c r="AZ31" s="556"/>
      <c r="BA31" s="556"/>
      <c r="BB31" s="556"/>
      <c r="BC31" s="556"/>
      <c r="BD31" s="556"/>
      <c r="BE31" s="556"/>
      <c r="BF31" s="556"/>
      <c r="BG31" s="556"/>
      <c r="BH31" s="556"/>
      <c r="BI31" s="556"/>
      <c r="BJ31" s="556"/>
      <c r="BK31" s="556"/>
      <c r="BL31" s="556"/>
      <c r="BM31" s="556"/>
      <c r="BN31" s="556"/>
      <c r="BO31" s="556"/>
      <c r="BP31" s="556"/>
      <c r="BQ31" s="556"/>
      <c r="BR31" s="556"/>
      <c r="BS31" s="556"/>
      <c r="BT31" s="556"/>
      <c r="BU31" s="556"/>
      <c r="BV31" s="556"/>
      <c r="BW31" s="556"/>
      <c r="BX31" s="556"/>
      <c r="BY31" s="556"/>
      <c r="BZ31" s="556"/>
      <c r="CA31" s="556"/>
      <c r="CB31" s="556"/>
      <c r="CC31" s="556"/>
      <c r="CD31" s="556"/>
      <c r="CE31" s="556"/>
      <c r="CF31" s="556"/>
      <c r="CG31" s="556"/>
      <c r="CH31" s="556"/>
      <c r="CI31" s="556"/>
      <c r="CJ31" s="556"/>
      <c r="CK31" s="556"/>
      <c r="CL31" s="556"/>
      <c r="CM31" s="556"/>
      <c r="CN31" s="560"/>
      <c r="CO31" s="365" t="s">
        <v>291</v>
      </c>
      <c r="CP31" s="366"/>
      <c r="CQ31" s="366"/>
      <c r="CR31" s="366"/>
      <c r="CS31" s="366"/>
      <c r="CT31" s="366"/>
      <c r="CU31" s="366"/>
      <c r="CV31" s="367"/>
      <c r="CW31" s="368"/>
      <c r="CX31" s="366"/>
      <c r="CY31" s="366"/>
      <c r="CZ31" s="366"/>
      <c r="DA31" s="366"/>
      <c r="DB31" s="366"/>
      <c r="DC31" s="366"/>
      <c r="DD31" s="366"/>
      <c r="DE31" s="366"/>
      <c r="DF31" s="367"/>
      <c r="DG31" s="368"/>
      <c r="DH31" s="366"/>
      <c r="DI31" s="366"/>
      <c r="DJ31" s="366"/>
      <c r="DK31" s="366"/>
      <c r="DL31" s="366"/>
      <c r="DM31" s="366"/>
      <c r="DN31" s="366"/>
      <c r="DO31" s="366"/>
      <c r="DP31" s="366"/>
      <c r="DQ31" s="366"/>
      <c r="DR31" s="366"/>
      <c r="DS31" s="367"/>
      <c r="DT31" s="368"/>
      <c r="DU31" s="366"/>
      <c r="DV31" s="366"/>
      <c r="DW31" s="366"/>
      <c r="DX31" s="366"/>
      <c r="DY31" s="366"/>
      <c r="DZ31" s="366"/>
      <c r="EA31" s="366"/>
      <c r="EB31" s="366"/>
      <c r="EC31" s="366"/>
      <c r="ED31" s="366"/>
      <c r="EE31" s="64"/>
      <c r="EF31" s="64"/>
      <c r="EG31" s="561"/>
      <c r="EH31" s="562"/>
      <c r="EI31" s="562"/>
      <c r="EJ31" s="562"/>
      <c r="EK31" s="562"/>
      <c r="EL31" s="562"/>
      <c r="EM31" s="562"/>
      <c r="EN31" s="562"/>
      <c r="EO31" s="562"/>
      <c r="EP31" s="562"/>
      <c r="EQ31" s="562"/>
      <c r="ER31" s="562"/>
      <c r="ES31" s="563"/>
      <c r="ET31" s="561"/>
      <c r="EU31" s="562"/>
      <c r="EV31" s="562"/>
      <c r="EW31" s="562"/>
      <c r="EX31" s="562"/>
      <c r="EY31" s="562"/>
      <c r="EZ31" s="562"/>
      <c r="FA31" s="562"/>
      <c r="FB31" s="562"/>
      <c r="FC31" s="562"/>
      <c r="FD31" s="562"/>
      <c r="FE31" s="562"/>
      <c r="FF31" s="563"/>
      <c r="FG31" s="561"/>
      <c r="FH31" s="562"/>
      <c r="FI31" s="562"/>
      <c r="FJ31" s="562"/>
      <c r="FK31" s="562"/>
      <c r="FL31" s="562"/>
      <c r="FM31" s="562"/>
      <c r="FN31" s="562"/>
      <c r="FO31" s="562"/>
      <c r="FP31" s="562"/>
      <c r="FQ31" s="562"/>
      <c r="FR31" s="562"/>
      <c r="FS31" s="563"/>
      <c r="FT31" s="561"/>
      <c r="FU31" s="562"/>
      <c r="FV31" s="562"/>
      <c r="FW31" s="562"/>
      <c r="FX31" s="562"/>
      <c r="FY31" s="562"/>
      <c r="FZ31" s="562"/>
      <c r="GA31" s="562"/>
      <c r="GB31" s="562"/>
      <c r="GC31" s="562"/>
      <c r="GD31" s="562"/>
      <c r="GE31" s="562"/>
      <c r="GF31" s="563"/>
    </row>
    <row r="32" spans="1:188" s="73" customFormat="1" x14ac:dyDescent="0.2">
      <c r="B32" s="66"/>
      <c r="C32" s="64"/>
      <c r="D32" s="64"/>
      <c r="E32" s="64"/>
      <c r="F32" s="64"/>
      <c r="G32" s="64"/>
      <c r="H32" s="64"/>
      <c r="I32" s="65"/>
      <c r="J32" s="555" t="s">
        <v>345</v>
      </c>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556"/>
      <c r="AV32" s="556"/>
      <c r="AW32" s="556"/>
      <c r="AX32" s="556"/>
      <c r="AY32" s="556"/>
      <c r="AZ32" s="556"/>
      <c r="BA32" s="556"/>
      <c r="BB32" s="556"/>
      <c r="BC32" s="556"/>
      <c r="BD32" s="556"/>
      <c r="BE32" s="556"/>
      <c r="BF32" s="556"/>
      <c r="BG32" s="556"/>
      <c r="BH32" s="556"/>
      <c r="BI32" s="556"/>
      <c r="BJ32" s="556"/>
      <c r="BK32" s="556"/>
      <c r="BL32" s="556"/>
      <c r="BM32" s="556"/>
      <c r="BN32" s="556"/>
      <c r="BO32" s="556"/>
      <c r="BP32" s="556"/>
      <c r="BQ32" s="556"/>
      <c r="BR32" s="556"/>
      <c r="BS32" s="556"/>
      <c r="BT32" s="556"/>
      <c r="BU32" s="556"/>
      <c r="BV32" s="556"/>
      <c r="BW32" s="556"/>
      <c r="BX32" s="556"/>
      <c r="BY32" s="556"/>
      <c r="BZ32" s="556"/>
      <c r="CA32" s="556"/>
      <c r="CB32" s="556"/>
      <c r="CC32" s="556"/>
      <c r="CD32" s="556"/>
      <c r="CE32" s="556"/>
      <c r="CF32" s="556"/>
      <c r="CG32" s="556"/>
      <c r="CH32" s="556"/>
      <c r="CI32" s="556"/>
      <c r="CJ32" s="556"/>
      <c r="CK32" s="556"/>
      <c r="CL32" s="556"/>
      <c r="CM32" s="556"/>
      <c r="CN32" s="68"/>
      <c r="CO32" s="365" t="s">
        <v>349</v>
      </c>
      <c r="CP32" s="366"/>
      <c r="CQ32" s="366"/>
      <c r="CR32" s="366"/>
      <c r="CS32" s="366"/>
      <c r="CT32" s="366"/>
      <c r="CU32" s="366"/>
      <c r="CV32" s="367"/>
      <c r="CW32" s="66"/>
      <c r="CX32" s="64"/>
      <c r="CY32" s="64"/>
      <c r="CZ32" s="64"/>
      <c r="DA32" s="64"/>
      <c r="DB32" s="64"/>
      <c r="DC32" s="64"/>
      <c r="DD32" s="64"/>
      <c r="DE32" s="64"/>
      <c r="DF32" s="65"/>
      <c r="DG32" s="66"/>
      <c r="DH32" s="64"/>
      <c r="DI32" s="64"/>
      <c r="DJ32" s="64"/>
      <c r="DK32" s="64"/>
      <c r="DL32" s="64"/>
      <c r="DM32" s="64"/>
      <c r="DN32" s="64"/>
      <c r="DO32" s="64"/>
      <c r="DP32" s="64"/>
      <c r="DQ32" s="64"/>
      <c r="DR32" s="64"/>
      <c r="DS32" s="65"/>
      <c r="DT32" s="66"/>
      <c r="DU32" s="64"/>
      <c r="DV32" s="64"/>
      <c r="DW32" s="64"/>
      <c r="DX32" s="64"/>
      <c r="DY32" s="64"/>
      <c r="DZ32" s="64"/>
      <c r="EA32" s="64"/>
      <c r="EB32" s="64"/>
      <c r="EC32" s="64"/>
      <c r="ED32" s="64"/>
      <c r="EE32" s="64"/>
      <c r="EF32" s="64"/>
      <c r="EG32" s="79"/>
      <c r="EH32" s="80"/>
      <c r="EI32" s="80"/>
      <c r="EJ32" s="80"/>
      <c r="EK32" s="80"/>
      <c r="EL32" s="80"/>
      <c r="EM32" s="80"/>
      <c r="EN32" s="80"/>
      <c r="EO32" s="80"/>
      <c r="EP32" s="80"/>
      <c r="EQ32" s="80"/>
      <c r="ER32" s="80"/>
      <c r="ES32" s="81"/>
      <c r="ET32" s="79"/>
      <c r="EU32" s="80"/>
      <c r="EV32" s="80"/>
      <c r="EW32" s="80"/>
      <c r="EX32" s="80"/>
      <c r="EY32" s="80"/>
      <c r="EZ32" s="80"/>
      <c r="FA32" s="80"/>
      <c r="FB32" s="80"/>
      <c r="FC32" s="80"/>
      <c r="FD32" s="80"/>
      <c r="FE32" s="80"/>
      <c r="FF32" s="81"/>
      <c r="FG32" s="79"/>
      <c r="FH32" s="80"/>
      <c r="FI32" s="80"/>
      <c r="FJ32" s="80"/>
      <c r="FK32" s="80"/>
      <c r="FL32" s="80"/>
      <c r="FM32" s="80"/>
      <c r="FN32" s="80"/>
      <c r="FO32" s="80"/>
      <c r="FP32" s="80"/>
      <c r="FQ32" s="80"/>
      <c r="FR32" s="80"/>
      <c r="FS32" s="81"/>
      <c r="FT32" s="79"/>
      <c r="FU32" s="80"/>
      <c r="FV32" s="80"/>
      <c r="FW32" s="80"/>
      <c r="FX32" s="80"/>
      <c r="FY32" s="80"/>
      <c r="FZ32" s="80"/>
      <c r="GA32" s="80"/>
      <c r="GB32" s="80"/>
      <c r="GC32" s="80"/>
      <c r="GD32" s="80"/>
      <c r="GE32" s="80"/>
      <c r="GF32" s="80"/>
    </row>
    <row r="33" spans="1:188" s="22" customFormat="1" x14ac:dyDescent="0.2">
      <c r="A33" s="23"/>
      <c r="B33" s="291" t="s">
        <v>186</v>
      </c>
      <c r="C33" s="289"/>
      <c r="D33" s="289"/>
      <c r="E33" s="289"/>
      <c r="F33" s="289"/>
      <c r="G33" s="289"/>
      <c r="H33" s="289"/>
      <c r="I33" s="290"/>
      <c r="J33" s="294" t="s">
        <v>187</v>
      </c>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5"/>
      <c r="BS33" s="295"/>
      <c r="BT33" s="295"/>
      <c r="BU33" s="295"/>
      <c r="BV33" s="295"/>
      <c r="BW33" s="295"/>
      <c r="BX33" s="295"/>
      <c r="BY33" s="295"/>
      <c r="BZ33" s="295"/>
      <c r="CA33" s="295"/>
      <c r="CB33" s="295"/>
      <c r="CC33" s="295"/>
      <c r="CD33" s="295"/>
      <c r="CE33" s="295"/>
      <c r="CF33" s="295"/>
      <c r="CG33" s="295"/>
      <c r="CH33" s="295"/>
      <c r="CI33" s="295"/>
      <c r="CJ33" s="295"/>
      <c r="CK33" s="295"/>
      <c r="CL33" s="295"/>
      <c r="CM33" s="295"/>
      <c r="CN33" s="295"/>
      <c r="CO33" s="288" t="s">
        <v>188</v>
      </c>
      <c r="CP33" s="289"/>
      <c r="CQ33" s="289"/>
      <c r="CR33" s="289"/>
      <c r="CS33" s="289"/>
      <c r="CT33" s="289"/>
      <c r="CU33" s="289"/>
      <c r="CV33" s="290"/>
      <c r="CW33" s="291" t="s">
        <v>33</v>
      </c>
      <c r="CX33" s="289"/>
      <c r="CY33" s="289"/>
      <c r="CZ33" s="289"/>
      <c r="DA33" s="289"/>
      <c r="DB33" s="289"/>
      <c r="DC33" s="289"/>
      <c r="DD33" s="289"/>
      <c r="DE33" s="289"/>
      <c r="DF33" s="290"/>
      <c r="DG33" s="291"/>
      <c r="DH33" s="289"/>
      <c r="DI33" s="289"/>
      <c r="DJ33" s="289"/>
      <c r="DK33" s="289"/>
      <c r="DL33" s="289"/>
      <c r="DM33" s="289"/>
      <c r="DN33" s="289"/>
      <c r="DO33" s="289"/>
      <c r="DP33" s="289"/>
      <c r="DQ33" s="289"/>
      <c r="DR33" s="289"/>
      <c r="DS33" s="290"/>
      <c r="DT33" s="291"/>
      <c r="DU33" s="289"/>
      <c r="DV33" s="289"/>
      <c r="DW33" s="289"/>
      <c r="DX33" s="289"/>
      <c r="DY33" s="289"/>
      <c r="DZ33" s="289"/>
      <c r="EA33" s="289"/>
      <c r="EB33" s="289"/>
      <c r="EC33" s="289"/>
      <c r="ED33" s="289"/>
      <c r="EE33" s="289"/>
      <c r="EF33" s="290"/>
      <c r="EG33" s="304"/>
      <c r="EH33" s="305"/>
      <c r="EI33" s="305"/>
      <c r="EJ33" s="305"/>
      <c r="EK33" s="305"/>
      <c r="EL33" s="305"/>
      <c r="EM33" s="305"/>
      <c r="EN33" s="305"/>
      <c r="EO33" s="305"/>
      <c r="EP33" s="305"/>
      <c r="EQ33" s="305"/>
      <c r="ER33" s="305"/>
      <c r="ES33" s="306"/>
      <c r="ET33" s="304"/>
      <c r="EU33" s="305"/>
      <c r="EV33" s="305"/>
      <c r="EW33" s="305"/>
      <c r="EX33" s="305"/>
      <c r="EY33" s="305"/>
      <c r="EZ33" s="305"/>
      <c r="FA33" s="305"/>
      <c r="FB33" s="305"/>
      <c r="FC33" s="305"/>
      <c r="FD33" s="305"/>
      <c r="FE33" s="305"/>
      <c r="FF33" s="306"/>
      <c r="FG33" s="304"/>
      <c r="FH33" s="305"/>
      <c r="FI33" s="305"/>
      <c r="FJ33" s="305"/>
      <c r="FK33" s="305"/>
      <c r="FL33" s="305"/>
      <c r="FM33" s="305"/>
      <c r="FN33" s="305"/>
      <c r="FO33" s="305"/>
      <c r="FP33" s="305"/>
      <c r="FQ33" s="305"/>
      <c r="FR33" s="305"/>
      <c r="FS33" s="306"/>
      <c r="FT33" s="304"/>
      <c r="FU33" s="305"/>
      <c r="FV33" s="305"/>
      <c r="FW33" s="305"/>
      <c r="FX33" s="305"/>
      <c r="FY33" s="305"/>
      <c r="FZ33" s="305"/>
      <c r="GA33" s="305"/>
      <c r="GB33" s="305"/>
      <c r="GC33" s="305"/>
      <c r="GD33" s="305"/>
      <c r="GE33" s="305"/>
      <c r="GF33" s="584"/>
    </row>
    <row r="34" spans="1:188" s="22" customFormat="1" ht="24" customHeight="1" x14ac:dyDescent="0.2">
      <c r="A34" s="23"/>
      <c r="B34" s="291" t="s">
        <v>25</v>
      </c>
      <c r="C34" s="289"/>
      <c r="D34" s="289"/>
      <c r="E34" s="289"/>
      <c r="F34" s="289"/>
      <c r="G34" s="289"/>
      <c r="H34" s="289"/>
      <c r="I34" s="290"/>
      <c r="J34" s="582" t="s">
        <v>265</v>
      </c>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c r="CF34" s="382"/>
      <c r="CG34" s="382"/>
      <c r="CH34" s="382"/>
      <c r="CI34" s="382"/>
      <c r="CJ34" s="382"/>
      <c r="CK34" s="382"/>
      <c r="CL34" s="382"/>
      <c r="CM34" s="382"/>
      <c r="CN34" s="382"/>
      <c r="CO34" s="288" t="s">
        <v>189</v>
      </c>
      <c r="CP34" s="289"/>
      <c r="CQ34" s="289"/>
      <c r="CR34" s="289"/>
      <c r="CS34" s="289"/>
      <c r="CT34" s="289"/>
      <c r="CU34" s="289"/>
      <c r="CV34" s="290"/>
      <c r="CW34" s="291" t="s">
        <v>33</v>
      </c>
      <c r="CX34" s="289"/>
      <c r="CY34" s="289"/>
      <c r="CZ34" s="289"/>
      <c r="DA34" s="289"/>
      <c r="DB34" s="289"/>
      <c r="DC34" s="289"/>
      <c r="DD34" s="289"/>
      <c r="DE34" s="289"/>
      <c r="DF34" s="290"/>
      <c r="DG34" s="291"/>
      <c r="DH34" s="289"/>
      <c r="DI34" s="289"/>
      <c r="DJ34" s="289"/>
      <c r="DK34" s="289"/>
      <c r="DL34" s="289"/>
      <c r="DM34" s="289"/>
      <c r="DN34" s="289"/>
      <c r="DO34" s="289"/>
      <c r="DP34" s="289"/>
      <c r="DQ34" s="289"/>
      <c r="DR34" s="289"/>
      <c r="DS34" s="290"/>
      <c r="DT34" s="291"/>
      <c r="DU34" s="289"/>
      <c r="DV34" s="289"/>
      <c r="DW34" s="289"/>
      <c r="DX34" s="289"/>
      <c r="DY34" s="289"/>
      <c r="DZ34" s="289"/>
      <c r="EA34" s="289"/>
      <c r="EB34" s="289"/>
      <c r="EC34" s="289"/>
      <c r="ED34" s="289"/>
      <c r="EE34" s="289"/>
      <c r="EF34" s="290"/>
      <c r="EG34" s="282">
        <f>EG35</f>
        <v>30854397.789999999</v>
      </c>
      <c r="EH34" s="283"/>
      <c r="EI34" s="283"/>
      <c r="EJ34" s="283"/>
      <c r="EK34" s="283"/>
      <c r="EL34" s="283"/>
      <c r="EM34" s="283"/>
      <c r="EN34" s="283"/>
      <c r="EO34" s="283"/>
      <c r="EP34" s="283"/>
      <c r="EQ34" s="283"/>
      <c r="ER34" s="283"/>
      <c r="ES34" s="284"/>
      <c r="ET34" s="282">
        <f t="shared" ref="ET34" si="14">ET35</f>
        <v>23579987</v>
      </c>
      <c r="EU34" s="283"/>
      <c r="EV34" s="283"/>
      <c r="EW34" s="283"/>
      <c r="EX34" s="283"/>
      <c r="EY34" s="283"/>
      <c r="EZ34" s="283"/>
      <c r="FA34" s="283"/>
      <c r="FB34" s="283"/>
      <c r="FC34" s="283"/>
      <c r="FD34" s="283"/>
      <c r="FE34" s="283"/>
      <c r="FF34" s="284"/>
      <c r="FG34" s="282">
        <f t="shared" ref="FG34" si="15">FG35</f>
        <v>23581339</v>
      </c>
      <c r="FH34" s="283"/>
      <c r="FI34" s="283"/>
      <c r="FJ34" s="283"/>
      <c r="FK34" s="283"/>
      <c r="FL34" s="283"/>
      <c r="FM34" s="283"/>
      <c r="FN34" s="283"/>
      <c r="FO34" s="283"/>
      <c r="FP34" s="283"/>
      <c r="FQ34" s="283"/>
      <c r="FR34" s="283"/>
      <c r="FS34" s="284"/>
      <c r="FT34" s="282">
        <f t="shared" ref="FT34" si="16">FT35</f>
        <v>0</v>
      </c>
      <c r="FU34" s="283"/>
      <c r="FV34" s="283"/>
      <c r="FW34" s="283"/>
      <c r="FX34" s="283"/>
      <c r="FY34" s="283"/>
      <c r="FZ34" s="283"/>
      <c r="GA34" s="283"/>
      <c r="GB34" s="283"/>
      <c r="GC34" s="283"/>
      <c r="GD34" s="283"/>
      <c r="GE34" s="283"/>
      <c r="GF34" s="284"/>
    </row>
    <row r="35" spans="1:188" s="22" customFormat="1" ht="9.75" customHeight="1" x14ac:dyDescent="0.2">
      <c r="A35" s="23"/>
      <c r="B35" s="401"/>
      <c r="C35" s="399"/>
      <c r="D35" s="399"/>
      <c r="E35" s="399"/>
      <c r="F35" s="399"/>
      <c r="G35" s="399"/>
      <c r="H35" s="399"/>
      <c r="I35" s="400"/>
      <c r="J35" s="557" t="s">
        <v>190</v>
      </c>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558"/>
      <c r="AW35" s="558"/>
      <c r="AX35" s="558"/>
      <c r="AY35" s="558"/>
      <c r="AZ35" s="558"/>
      <c r="BA35" s="558"/>
      <c r="BB35" s="558"/>
      <c r="BC35" s="558"/>
      <c r="BD35" s="558"/>
      <c r="BE35" s="558"/>
      <c r="BF35" s="558"/>
      <c r="BG35" s="558"/>
      <c r="BH35" s="558"/>
      <c r="BI35" s="558"/>
      <c r="BJ35" s="558"/>
      <c r="BK35" s="558"/>
      <c r="BL35" s="558"/>
      <c r="BM35" s="558"/>
      <c r="BN35" s="558"/>
      <c r="BO35" s="558"/>
      <c r="BP35" s="558"/>
      <c r="BQ35" s="558"/>
      <c r="BR35" s="558"/>
      <c r="BS35" s="558"/>
      <c r="BT35" s="558"/>
      <c r="BU35" s="558"/>
      <c r="BV35" s="558"/>
      <c r="BW35" s="558"/>
      <c r="BX35" s="558"/>
      <c r="BY35" s="558"/>
      <c r="BZ35" s="558"/>
      <c r="CA35" s="558"/>
      <c r="CB35" s="558"/>
      <c r="CC35" s="558"/>
      <c r="CD35" s="558"/>
      <c r="CE35" s="558"/>
      <c r="CF35" s="558"/>
      <c r="CG35" s="558"/>
      <c r="CH35" s="558"/>
      <c r="CI35" s="558"/>
      <c r="CJ35" s="558"/>
      <c r="CK35" s="558"/>
      <c r="CL35" s="558"/>
      <c r="CM35" s="558"/>
      <c r="CN35" s="559"/>
      <c r="CO35" s="398" t="s">
        <v>191</v>
      </c>
      <c r="CP35" s="399"/>
      <c r="CQ35" s="399"/>
      <c r="CR35" s="399"/>
      <c r="CS35" s="399"/>
      <c r="CT35" s="399"/>
      <c r="CU35" s="399"/>
      <c r="CV35" s="400"/>
      <c r="CW35" s="401"/>
      <c r="CX35" s="399"/>
      <c r="CY35" s="399"/>
      <c r="CZ35" s="399"/>
      <c r="DA35" s="399"/>
      <c r="DB35" s="399"/>
      <c r="DC35" s="399"/>
      <c r="DD35" s="399"/>
      <c r="DE35" s="399"/>
      <c r="DF35" s="400"/>
      <c r="DG35" s="401"/>
      <c r="DH35" s="399"/>
      <c r="DI35" s="399"/>
      <c r="DJ35" s="399"/>
      <c r="DK35" s="399"/>
      <c r="DL35" s="399"/>
      <c r="DM35" s="399"/>
      <c r="DN35" s="399"/>
      <c r="DO35" s="399"/>
      <c r="DP35" s="399"/>
      <c r="DQ35" s="399"/>
      <c r="DR35" s="399"/>
      <c r="DS35" s="400"/>
      <c r="DT35" s="401"/>
      <c r="DU35" s="399"/>
      <c r="DV35" s="399"/>
      <c r="DW35" s="399"/>
      <c r="DX35" s="399"/>
      <c r="DY35" s="399"/>
      <c r="DZ35" s="399"/>
      <c r="EA35" s="399"/>
      <c r="EB35" s="399"/>
      <c r="EC35" s="399"/>
      <c r="ED35" s="399"/>
      <c r="EE35" s="399"/>
      <c r="EF35" s="400"/>
      <c r="EG35" s="402">
        <f>EG15</f>
        <v>30854397.789999999</v>
      </c>
      <c r="EH35" s="403"/>
      <c r="EI35" s="403"/>
      <c r="EJ35" s="403"/>
      <c r="EK35" s="403"/>
      <c r="EL35" s="403"/>
      <c r="EM35" s="403"/>
      <c r="EN35" s="403"/>
      <c r="EO35" s="403"/>
      <c r="EP35" s="403"/>
      <c r="EQ35" s="403"/>
      <c r="ER35" s="403"/>
      <c r="ES35" s="404"/>
      <c r="ET35" s="402">
        <f>ET15</f>
        <v>23579987</v>
      </c>
      <c r="EU35" s="403"/>
      <c r="EV35" s="403"/>
      <c r="EW35" s="403"/>
      <c r="EX35" s="403"/>
      <c r="EY35" s="403"/>
      <c r="EZ35" s="403"/>
      <c r="FA35" s="403"/>
      <c r="FB35" s="403"/>
      <c r="FC35" s="403"/>
      <c r="FD35" s="403"/>
      <c r="FE35" s="403"/>
      <c r="FF35" s="404"/>
      <c r="FG35" s="402">
        <f>FG15</f>
        <v>23581339</v>
      </c>
      <c r="FH35" s="403"/>
      <c r="FI35" s="403"/>
      <c r="FJ35" s="403"/>
      <c r="FK35" s="403"/>
      <c r="FL35" s="403"/>
      <c r="FM35" s="403"/>
      <c r="FN35" s="403"/>
      <c r="FO35" s="403"/>
      <c r="FP35" s="403"/>
      <c r="FQ35" s="403"/>
      <c r="FR35" s="403"/>
      <c r="FS35" s="404"/>
      <c r="FT35" s="402">
        <f>FT10</f>
        <v>0</v>
      </c>
      <c r="FU35" s="403"/>
      <c r="FV35" s="403"/>
      <c r="FW35" s="403"/>
      <c r="FX35" s="403"/>
      <c r="FY35" s="403"/>
      <c r="FZ35" s="403"/>
      <c r="GA35" s="403"/>
      <c r="GB35" s="403"/>
      <c r="GC35" s="403"/>
      <c r="GD35" s="403"/>
      <c r="GE35" s="403"/>
      <c r="GF35" s="404"/>
    </row>
    <row r="36" spans="1:188" s="26" customFormat="1" ht="8.25" customHeight="1" x14ac:dyDescent="0.2">
      <c r="B36" s="547"/>
      <c r="C36" s="337"/>
      <c r="D36" s="337"/>
      <c r="E36" s="337"/>
      <c r="F36" s="337"/>
      <c r="G36" s="337"/>
      <c r="H36" s="337"/>
      <c r="I36" s="548"/>
      <c r="J36" s="517"/>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518"/>
      <c r="BB36" s="518"/>
      <c r="BC36" s="518"/>
      <c r="BD36" s="518"/>
      <c r="BE36" s="518"/>
      <c r="BF36" s="518"/>
      <c r="BG36" s="518"/>
      <c r="BH36" s="518"/>
      <c r="BI36" s="518"/>
      <c r="BJ36" s="518"/>
      <c r="BK36" s="518"/>
      <c r="BL36" s="518"/>
      <c r="BM36" s="518"/>
      <c r="BN36" s="518"/>
      <c r="BO36" s="518"/>
      <c r="BP36" s="518"/>
      <c r="BQ36" s="518"/>
      <c r="BR36" s="518"/>
      <c r="BS36" s="518"/>
      <c r="BT36" s="518"/>
      <c r="BU36" s="518"/>
      <c r="BV36" s="518"/>
      <c r="BW36" s="518"/>
      <c r="BX36" s="518"/>
      <c r="BY36" s="518"/>
      <c r="BZ36" s="518"/>
      <c r="CA36" s="518"/>
      <c r="CB36" s="518"/>
      <c r="CC36" s="518"/>
      <c r="CD36" s="518"/>
      <c r="CE36" s="518"/>
      <c r="CF36" s="518"/>
      <c r="CG36" s="518"/>
      <c r="CH36" s="518"/>
      <c r="CI36" s="518"/>
      <c r="CJ36" s="518"/>
      <c r="CK36" s="518"/>
      <c r="CL36" s="518"/>
      <c r="CM36" s="518"/>
      <c r="CN36" s="518"/>
      <c r="CO36" s="551"/>
      <c r="CP36" s="337"/>
      <c r="CQ36" s="337"/>
      <c r="CR36" s="337"/>
      <c r="CS36" s="337"/>
      <c r="CT36" s="337"/>
      <c r="CU36" s="337"/>
      <c r="CV36" s="548"/>
      <c r="CW36" s="547"/>
      <c r="CX36" s="337"/>
      <c r="CY36" s="337"/>
      <c r="CZ36" s="337"/>
      <c r="DA36" s="337"/>
      <c r="DB36" s="337"/>
      <c r="DC36" s="337"/>
      <c r="DD36" s="337"/>
      <c r="DE36" s="337"/>
      <c r="DF36" s="548"/>
      <c r="DG36" s="547"/>
      <c r="DH36" s="337"/>
      <c r="DI36" s="337"/>
      <c r="DJ36" s="337"/>
      <c r="DK36" s="337"/>
      <c r="DL36" s="337"/>
      <c r="DM36" s="337"/>
      <c r="DN36" s="337"/>
      <c r="DO36" s="337"/>
      <c r="DP36" s="337"/>
      <c r="DQ36" s="337"/>
      <c r="DR36" s="337"/>
      <c r="DS36" s="548"/>
      <c r="DT36" s="547"/>
      <c r="DU36" s="337"/>
      <c r="DV36" s="337"/>
      <c r="DW36" s="337"/>
      <c r="DX36" s="337"/>
      <c r="DY36" s="337"/>
      <c r="DZ36" s="337"/>
      <c r="EA36" s="337"/>
      <c r="EB36" s="337"/>
      <c r="EC36" s="337"/>
      <c r="ED36" s="337"/>
      <c r="EE36" s="337"/>
      <c r="EF36" s="548"/>
      <c r="EG36" s="540"/>
      <c r="EH36" s="541"/>
      <c r="EI36" s="541"/>
      <c r="EJ36" s="541"/>
      <c r="EK36" s="541"/>
      <c r="EL36" s="541"/>
      <c r="EM36" s="541"/>
      <c r="EN36" s="541"/>
      <c r="EO36" s="541"/>
      <c r="EP36" s="541"/>
      <c r="EQ36" s="541"/>
      <c r="ER36" s="541"/>
      <c r="ES36" s="552"/>
      <c r="ET36" s="540"/>
      <c r="EU36" s="541"/>
      <c r="EV36" s="541"/>
      <c r="EW36" s="541"/>
      <c r="EX36" s="541"/>
      <c r="EY36" s="541"/>
      <c r="EZ36" s="541"/>
      <c r="FA36" s="541"/>
      <c r="FB36" s="541"/>
      <c r="FC36" s="541"/>
      <c r="FD36" s="541"/>
      <c r="FE36" s="541"/>
      <c r="FF36" s="552"/>
      <c r="FG36" s="540"/>
      <c r="FH36" s="541"/>
      <c r="FI36" s="541"/>
      <c r="FJ36" s="541"/>
      <c r="FK36" s="541"/>
      <c r="FL36" s="541"/>
      <c r="FM36" s="541"/>
      <c r="FN36" s="541"/>
      <c r="FO36" s="541"/>
      <c r="FP36" s="541"/>
      <c r="FQ36" s="541"/>
      <c r="FR36" s="541"/>
      <c r="FS36" s="552"/>
      <c r="FT36" s="540"/>
      <c r="FU36" s="541"/>
      <c r="FV36" s="541"/>
      <c r="FW36" s="541"/>
      <c r="FX36" s="541"/>
      <c r="FY36" s="541"/>
      <c r="FZ36" s="541"/>
      <c r="GA36" s="541"/>
      <c r="GB36" s="541"/>
      <c r="GC36" s="541"/>
      <c r="GD36" s="541"/>
      <c r="GE36" s="541"/>
      <c r="GF36" s="552"/>
    </row>
    <row r="37" spans="1:188" s="73" customFormat="1" x14ac:dyDescent="0.2">
      <c r="B37" s="547"/>
      <c r="C37" s="337"/>
      <c r="D37" s="337"/>
      <c r="E37" s="337"/>
      <c r="F37" s="337"/>
      <c r="G37" s="337"/>
      <c r="H37" s="337"/>
      <c r="I37" s="548"/>
      <c r="J37" s="285"/>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78"/>
      <c r="CO37" s="550" t="s">
        <v>350</v>
      </c>
      <c r="CP37" s="550"/>
      <c r="CQ37" s="550"/>
      <c r="CR37" s="550"/>
      <c r="CS37" s="550"/>
      <c r="CT37" s="550"/>
      <c r="CU37" s="550"/>
      <c r="CV37" s="550"/>
      <c r="CW37" s="550"/>
      <c r="CX37" s="550"/>
      <c r="CY37" s="550"/>
      <c r="CZ37" s="550"/>
      <c r="DA37" s="550"/>
      <c r="DB37" s="550"/>
      <c r="DC37" s="97"/>
      <c r="DD37" s="97"/>
      <c r="DE37" s="97"/>
      <c r="DF37" s="97"/>
      <c r="DG37" s="550"/>
      <c r="DH37" s="550"/>
      <c r="DI37" s="550"/>
      <c r="DJ37" s="550"/>
      <c r="DK37" s="550"/>
      <c r="DL37" s="550"/>
      <c r="DM37" s="550"/>
      <c r="DN37" s="550"/>
      <c r="DO37" s="550"/>
      <c r="DP37" s="550"/>
      <c r="DQ37" s="550"/>
      <c r="DR37" s="550"/>
      <c r="DS37" s="550"/>
      <c r="DT37" s="550"/>
      <c r="DU37" s="550"/>
      <c r="DV37" s="550"/>
      <c r="DW37" s="550"/>
      <c r="DX37" s="550"/>
      <c r="DY37" s="550"/>
      <c r="DZ37" s="550"/>
      <c r="EA37" s="550"/>
      <c r="EB37" s="550"/>
      <c r="EC37" s="550"/>
      <c r="ED37" s="550"/>
      <c r="EE37" s="550"/>
      <c r="EF37" s="550"/>
      <c r="EG37" s="546"/>
      <c r="EH37" s="546"/>
      <c r="EI37" s="546"/>
      <c r="EJ37" s="546"/>
      <c r="EK37" s="546"/>
      <c r="EL37" s="546"/>
      <c r="EM37" s="546"/>
      <c r="EN37" s="546"/>
      <c r="EO37" s="546"/>
      <c r="EP37" s="546"/>
      <c r="EQ37" s="546"/>
      <c r="ER37" s="98"/>
      <c r="ES37" s="98"/>
      <c r="ET37" s="546"/>
      <c r="EU37" s="546"/>
      <c r="EV37" s="546"/>
      <c r="EW37" s="546"/>
      <c r="EX37" s="546"/>
      <c r="EY37" s="546"/>
      <c r="EZ37" s="546"/>
      <c r="FA37" s="546"/>
      <c r="FB37" s="546"/>
      <c r="FC37" s="546"/>
      <c r="FD37" s="546"/>
      <c r="FE37" s="546"/>
      <c r="FF37" s="546"/>
      <c r="FG37" s="546"/>
      <c r="FH37" s="546"/>
      <c r="FI37" s="546"/>
      <c r="FJ37" s="546"/>
      <c r="FK37" s="546"/>
      <c r="FL37" s="546"/>
      <c r="FM37" s="546"/>
      <c r="FN37" s="546"/>
      <c r="FO37" s="546"/>
      <c r="FP37" s="546"/>
      <c r="FQ37" s="546"/>
      <c r="FR37" s="546"/>
      <c r="FS37" s="98"/>
      <c r="FT37" s="546"/>
      <c r="FU37" s="546"/>
      <c r="FV37" s="546"/>
      <c r="FW37" s="546"/>
      <c r="FX37" s="546"/>
      <c r="FY37" s="546"/>
      <c r="FZ37" s="546"/>
      <c r="GA37" s="546"/>
      <c r="GB37" s="546"/>
      <c r="GC37" s="546"/>
      <c r="GD37" s="546"/>
      <c r="GE37" s="546"/>
      <c r="GF37" s="546"/>
    </row>
    <row r="38" spans="1:188" s="73" customFormat="1" x14ac:dyDescent="0.2">
      <c r="B38" s="303"/>
      <c r="C38" s="301"/>
      <c r="D38" s="301"/>
      <c r="E38" s="301"/>
      <c r="F38" s="301"/>
      <c r="G38" s="301"/>
      <c r="H38" s="301"/>
      <c r="I38" s="302"/>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c r="AO38" s="549"/>
      <c r="AP38" s="549"/>
      <c r="AQ38" s="549"/>
      <c r="AR38" s="549"/>
      <c r="AS38" s="549"/>
      <c r="AT38" s="549"/>
      <c r="AU38" s="549"/>
      <c r="AV38" s="549"/>
      <c r="AW38" s="549"/>
      <c r="AX38" s="549"/>
      <c r="AY38" s="549"/>
      <c r="AZ38" s="549"/>
      <c r="BA38" s="549"/>
      <c r="BB38" s="549"/>
      <c r="BC38" s="549"/>
      <c r="BD38" s="549"/>
      <c r="BE38" s="549"/>
      <c r="BF38" s="549"/>
      <c r="BG38" s="549"/>
      <c r="BH38" s="549"/>
      <c r="BI38" s="549"/>
      <c r="BJ38" s="549"/>
      <c r="BK38" s="549"/>
      <c r="BL38" s="549"/>
      <c r="BM38" s="549"/>
      <c r="BN38" s="549"/>
      <c r="BO38" s="549"/>
      <c r="BP38" s="549"/>
      <c r="BQ38" s="549"/>
      <c r="BR38" s="549"/>
      <c r="BS38" s="549"/>
      <c r="BT38" s="549"/>
      <c r="BU38" s="549"/>
      <c r="BV38" s="549"/>
      <c r="BW38" s="549"/>
      <c r="BX38" s="549"/>
      <c r="BY38" s="549"/>
      <c r="BZ38" s="549"/>
      <c r="CA38" s="549"/>
      <c r="CB38" s="549"/>
      <c r="CC38" s="549"/>
      <c r="CD38" s="549"/>
      <c r="CE38" s="549"/>
      <c r="CF38" s="549"/>
      <c r="CG38" s="549"/>
      <c r="CH38" s="549"/>
      <c r="CI38" s="549"/>
      <c r="CJ38" s="549"/>
      <c r="CK38" s="549"/>
      <c r="CL38" s="549"/>
      <c r="CM38" s="549"/>
      <c r="CN38" s="78"/>
      <c r="CO38" s="550" t="s">
        <v>351</v>
      </c>
      <c r="CP38" s="550"/>
      <c r="CQ38" s="550"/>
      <c r="CR38" s="550"/>
      <c r="CS38" s="550"/>
      <c r="CT38" s="550"/>
      <c r="CU38" s="550"/>
      <c r="CV38" s="550"/>
      <c r="CW38" s="291"/>
      <c r="CX38" s="289"/>
      <c r="CY38" s="289"/>
      <c r="CZ38" s="289"/>
      <c r="DA38" s="289"/>
      <c r="DB38" s="289"/>
      <c r="DC38" s="67"/>
      <c r="DD38" s="67"/>
      <c r="DE38" s="67"/>
      <c r="DF38" s="70"/>
      <c r="DG38" s="291"/>
      <c r="DH38" s="289"/>
      <c r="DI38" s="289"/>
      <c r="DJ38" s="289"/>
      <c r="DK38" s="289"/>
      <c r="DL38" s="289"/>
      <c r="DM38" s="289"/>
      <c r="DN38" s="289"/>
      <c r="DO38" s="289"/>
      <c r="DP38" s="289"/>
      <c r="DQ38" s="289"/>
      <c r="DR38" s="289"/>
      <c r="DS38" s="290"/>
      <c r="DT38" s="291"/>
      <c r="DU38" s="289"/>
      <c r="DV38" s="289"/>
      <c r="DW38" s="289"/>
      <c r="DX38" s="289"/>
      <c r="DY38" s="289"/>
      <c r="DZ38" s="289"/>
      <c r="EA38" s="289"/>
      <c r="EB38" s="289"/>
      <c r="EC38" s="289"/>
      <c r="ED38" s="289"/>
      <c r="EE38" s="289"/>
      <c r="EF38" s="290"/>
      <c r="EG38" s="282"/>
      <c r="EH38" s="283"/>
      <c r="EI38" s="283"/>
      <c r="EJ38" s="283"/>
      <c r="EK38" s="283"/>
      <c r="EL38" s="283"/>
      <c r="EM38" s="283"/>
      <c r="EN38" s="283"/>
      <c r="EO38" s="283"/>
      <c r="EP38" s="283"/>
      <c r="EQ38" s="283"/>
      <c r="ER38" s="71"/>
      <c r="ES38" s="72"/>
      <c r="ET38" s="282"/>
      <c r="EU38" s="283"/>
      <c r="EV38" s="283"/>
      <c r="EW38" s="283"/>
      <c r="EX38" s="283"/>
      <c r="EY38" s="283"/>
      <c r="EZ38" s="283"/>
      <c r="FA38" s="283"/>
      <c r="FB38" s="283"/>
      <c r="FC38" s="283"/>
      <c r="FD38" s="283"/>
      <c r="FE38" s="283"/>
      <c r="FF38" s="284"/>
      <c r="FG38" s="282"/>
      <c r="FH38" s="283"/>
      <c r="FI38" s="283"/>
      <c r="FJ38" s="283"/>
      <c r="FK38" s="283"/>
      <c r="FL38" s="283"/>
      <c r="FM38" s="283"/>
      <c r="FN38" s="283"/>
      <c r="FO38" s="283"/>
      <c r="FP38" s="283"/>
      <c r="FQ38" s="283"/>
      <c r="FR38" s="283"/>
      <c r="FS38" s="72"/>
      <c r="FT38" s="282"/>
      <c r="FU38" s="283"/>
      <c r="FV38" s="283"/>
      <c r="FW38" s="283"/>
      <c r="FX38" s="283"/>
      <c r="FY38" s="283"/>
      <c r="FZ38" s="283"/>
      <c r="GA38" s="283"/>
      <c r="GB38" s="283"/>
      <c r="GC38" s="283"/>
      <c r="GD38" s="283"/>
      <c r="GE38" s="283"/>
      <c r="GF38" s="284"/>
    </row>
    <row r="39" spans="1:188" s="22" customFormat="1" ht="24" customHeight="1" x14ac:dyDescent="0.2">
      <c r="A39" s="23"/>
      <c r="B39" s="291" t="s">
        <v>26</v>
      </c>
      <c r="C39" s="289"/>
      <c r="D39" s="289"/>
      <c r="E39" s="289"/>
      <c r="F39" s="289"/>
      <c r="G39" s="289"/>
      <c r="H39" s="289"/>
      <c r="I39" s="290"/>
      <c r="J39" s="582" t="s">
        <v>192</v>
      </c>
      <c r="K39" s="382"/>
      <c r="L39" s="382"/>
      <c r="M39" s="382"/>
      <c r="N39" s="382"/>
      <c r="O39" s="382"/>
      <c r="P39" s="382"/>
      <c r="Q39" s="382"/>
      <c r="R39" s="382"/>
      <c r="S39" s="382"/>
      <c r="T39" s="382"/>
      <c r="U39" s="382"/>
      <c r="V39" s="382"/>
      <c r="W39" s="382"/>
      <c r="X39" s="382"/>
      <c r="Y39" s="382"/>
      <c r="Z39" s="382"/>
      <c r="AA39" s="382"/>
      <c r="AB39" s="382"/>
      <c r="AC39" s="382"/>
      <c r="AD39" s="382"/>
      <c r="AE39" s="382"/>
      <c r="AF39" s="382"/>
      <c r="AG39" s="382"/>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c r="BD39" s="382"/>
      <c r="BE39" s="382"/>
      <c r="BF39" s="382"/>
      <c r="BG39" s="382"/>
      <c r="BH39" s="382"/>
      <c r="BI39" s="382"/>
      <c r="BJ39" s="382"/>
      <c r="BK39" s="382"/>
      <c r="BL39" s="382"/>
      <c r="BM39" s="382"/>
      <c r="BN39" s="382"/>
      <c r="BO39" s="382"/>
      <c r="BP39" s="382"/>
      <c r="BQ39" s="382"/>
      <c r="BR39" s="382"/>
      <c r="BS39" s="382"/>
      <c r="BT39" s="382"/>
      <c r="BU39" s="382"/>
      <c r="BV39" s="382"/>
      <c r="BW39" s="382"/>
      <c r="BX39" s="382"/>
      <c r="BY39" s="382"/>
      <c r="BZ39" s="382"/>
      <c r="CA39" s="382"/>
      <c r="CB39" s="382"/>
      <c r="CC39" s="382"/>
      <c r="CD39" s="382"/>
      <c r="CE39" s="382"/>
      <c r="CF39" s="382"/>
      <c r="CG39" s="382"/>
      <c r="CH39" s="382"/>
      <c r="CI39" s="382"/>
      <c r="CJ39" s="382"/>
      <c r="CK39" s="382"/>
      <c r="CL39" s="382"/>
      <c r="CM39" s="382"/>
      <c r="CN39" s="382"/>
      <c r="CO39" s="288" t="s">
        <v>193</v>
      </c>
      <c r="CP39" s="289"/>
      <c r="CQ39" s="289"/>
      <c r="CR39" s="289"/>
      <c r="CS39" s="289"/>
      <c r="CT39" s="289"/>
      <c r="CU39" s="289"/>
      <c r="CV39" s="290"/>
      <c r="CW39" s="291" t="s">
        <v>33</v>
      </c>
      <c r="CX39" s="289"/>
      <c r="CY39" s="289"/>
      <c r="CZ39" s="289"/>
      <c r="DA39" s="289"/>
      <c r="DB39" s="289"/>
      <c r="DC39" s="289"/>
      <c r="DD39" s="289"/>
      <c r="DE39" s="289"/>
      <c r="DF39" s="290"/>
      <c r="DG39" s="291"/>
      <c r="DH39" s="289"/>
      <c r="DI39" s="289"/>
      <c r="DJ39" s="289"/>
      <c r="DK39" s="289"/>
      <c r="DL39" s="289"/>
      <c r="DM39" s="289"/>
      <c r="DN39" s="289"/>
      <c r="DO39" s="289"/>
      <c r="DP39" s="289"/>
      <c r="DQ39" s="289"/>
      <c r="DR39" s="289"/>
      <c r="DS39" s="290"/>
      <c r="DT39" s="291"/>
      <c r="DU39" s="289"/>
      <c r="DV39" s="289"/>
      <c r="DW39" s="289"/>
      <c r="DX39" s="289"/>
      <c r="DY39" s="289"/>
      <c r="DZ39" s="289"/>
      <c r="EA39" s="289"/>
      <c r="EB39" s="289"/>
      <c r="EC39" s="289"/>
      <c r="ED39" s="289"/>
      <c r="EE39" s="289"/>
      <c r="EF39" s="290"/>
      <c r="EG39" s="282">
        <f>EG40</f>
        <v>0</v>
      </c>
      <c r="EH39" s="283"/>
      <c r="EI39" s="283"/>
      <c r="EJ39" s="283"/>
      <c r="EK39" s="283"/>
      <c r="EL39" s="283"/>
      <c r="EM39" s="283"/>
      <c r="EN39" s="283"/>
      <c r="EO39" s="283"/>
      <c r="EP39" s="283"/>
      <c r="EQ39" s="283"/>
      <c r="ER39" s="283"/>
      <c r="ES39" s="284"/>
      <c r="ET39" s="282">
        <f t="shared" ref="ET39" si="17">ET40</f>
        <v>0</v>
      </c>
      <c r="EU39" s="283"/>
      <c r="EV39" s="283"/>
      <c r="EW39" s="283"/>
      <c r="EX39" s="283"/>
      <c r="EY39" s="283"/>
      <c r="EZ39" s="283"/>
      <c r="FA39" s="283"/>
      <c r="FB39" s="283"/>
      <c r="FC39" s="283"/>
      <c r="FD39" s="283"/>
      <c r="FE39" s="283"/>
      <c r="FF39" s="284"/>
      <c r="FG39" s="282">
        <f t="shared" ref="FG39" si="18">FG40</f>
        <v>0</v>
      </c>
      <c r="FH39" s="283"/>
      <c r="FI39" s="283"/>
      <c r="FJ39" s="283"/>
      <c r="FK39" s="283"/>
      <c r="FL39" s="283"/>
      <c r="FM39" s="283"/>
      <c r="FN39" s="283"/>
      <c r="FO39" s="283"/>
      <c r="FP39" s="283"/>
      <c r="FQ39" s="283"/>
      <c r="FR39" s="283"/>
      <c r="FS39" s="284"/>
      <c r="FT39" s="282">
        <f t="shared" ref="FT39" si="19">FT40</f>
        <v>0</v>
      </c>
      <c r="FU39" s="283"/>
      <c r="FV39" s="283"/>
      <c r="FW39" s="283"/>
      <c r="FX39" s="283"/>
      <c r="FY39" s="283"/>
      <c r="FZ39" s="283"/>
      <c r="GA39" s="283"/>
      <c r="GB39" s="283"/>
      <c r="GC39" s="283"/>
      <c r="GD39" s="283"/>
      <c r="GE39" s="283"/>
      <c r="GF39" s="284"/>
    </row>
    <row r="40" spans="1:188" s="22" customFormat="1" ht="12.75" customHeight="1" x14ac:dyDescent="0.2">
      <c r="A40" s="23"/>
      <c r="B40" s="401"/>
      <c r="C40" s="399"/>
      <c r="D40" s="399"/>
      <c r="E40" s="399"/>
      <c r="F40" s="399"/>
      <c r="G40" s="399"/>
      <c r="H40" s="399"/>
      <c r="I40" s="400"/>
      <c r="J40" s="557" t="s">
        <v>190</v>
      </c>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58"/>
      <c r="AR40" s="558"/>
      <c r="AS40" s="558"/>
      <c r="AT40" s="558"/>
      <c r="AU40" s="558"/>
      <c r="AV40" s="558"/>
      <c r="AW40" s="558"/>
      <c r="AX40" s="558"/>
      <c r="AY40" s="558"/>
      <c r="AZ40" s="558"/>
      <c r="BA40" s="558"/>
      <c r="BB40" s="558"/>
      <c r="BC40" s="558"/>
      <c r="BD40" s="558"/>
      <c r="BE40" s="558"/>
      <c r="BF40" s="558"/>
      <c r="BG40" s="558"/>
      <c r="BH40" s="558"/>
      <c r="BI40" s="558"/>
      <c r="BJ40" s="558"/>
      <c r="BK40" s="558"/>
      <c r="BL40" s="558"/>
      <c r="BM40" s="558"/>
      <c r="BN40" s="558"/>
      <c r="BO40" s="558"/>
      <c r="BP40" s="558"/>
      <c r="BQ40" s="558"/>
      <c r="BR40" s="558"/>
      <c r="BS40" s="558"/>
      <c r="BT40" s="558"/>
      <c r="BU40" s="558"/>
      <c r="BV40" s="558"/>
      <c r="BW40" s="558"/>
      <c r="BX40" s="558"/>
      <c r="BY40" s="558"/>
      <c r="BZ40" s="558"/>
      <c r="CA40" s="558"/>
      <c r="CB40" s="558"/>
      <c r="CC40" s="558"/>
      <c r="CD40" s="558"/>
      <c r="CE40" s="558"/>
      <c r="CF40" s="558"/>
      <c r="CG40" s="558"/>
      <c r="CH40" s="558"/>
      <c r="CI40" s="558"/>
      <c r="CJ40" s="558"/>
      <c r="CK40" s="558"/>
      <c r="CL40" s="558"/>
      <c r="CM40" s="558"/>
      <c r="CN40" s="559"/>
      <c r="CO40" s="398" t="s">
        <v>194</v>
      </c>
      <c r="CP40" s="399"/>
      <c r="CQ40" s="399"/>
      <c r="CR40" s="399"/>
      <c r="CS40" s="399"/>
      <c r="CT40" s="399"/>
      <c r="CU40" s="399"/>
      <c r="CV40" s="400"/>
      <c r="CW40" s="401"/>
      <c r="CX40" s="399"/>
      <c r="CY40" s="399"/>
      <c r="CZ40" s="399"/>
      <c r="DA40" s="399"/>
      <c r="DB40" s="399"/>
      <c r="DC40" s="399"/>
      <c r="DD40" s="399"/>
      <c r="DE40" s="399"/>
      <c r="DF40" s="400"/>
      <c r="DG40" s="401"/>
      <c r="DH40" s="399"/>
      <c r="DI40" s="399"/>
      <c r="DJ40" s="399"/>
      <c r="DK40" s="399"/>
      <c r="DL40" s="399"/>
      <c r="DM40" s="399"/>
      <c r="DN40" s="399"/>
      <c r="DO40" s="399"/>
      <c r="DP40" s="399"/>
      <c r="DQ40" s="399"/>
      <c r="DR40" s="399"/>
      <c r="DS40" s="400"/>
      <c r="DT40" s="401"/>
      <c r="DU40" s="399"/>
      <c r="DV40" s="399"/>
      <c r="DW40" s="399"/>
      <c r="DX40" s="399"/>
      <c r="DY40" s="399"/>
      <c r="DZ40" s="399"/>
      <c r="EA40" s="399"/>
      <c r="EB40" s="399"/>
      <c r="EC40" s="399"/>
      <c r="ED40" s="399"/>
      <c r="EE40" s="399"/>
      <c r="EF40" s="400"/>
      <c r="EG40" s="402"/>
      <c r="EH40" s="403"/>
      <c r="EI40" s="403"/>
      <c r="EJ40" s="403"/>
      <c r="EK40" s="403"/>
      <c r="EL40" s="403"/>
      <c r="EM40" s="403"/>
      <c r="EN40" s="403"/>
      <c r="EO40" s="403"/>
      <c r="EP40" s="403"/>
      <c r="EQ40" s="403"/>
      <c r="ER40" s="403"/>
      <c r="ES40" s="404"/>
      <c r="ET40" s="402"/>
      <c r="EU40" s="403"/>
      <c r="EV40" s="403"/>
      <c r="EW40" s="403"/>
      <c r="EX40" s="403"/>
      <c r="EY40" s="403"/>
      <c r="EZ40" s="403"/>
      <c r="FA40" s="403"/>
      <c r="FB40" s="403"/>
      <c r="FC40" s="403"/>
      <c r="FD40" s="403"/>
      <c r="FE40" s="403"/>
      <c r="FF40" s="404"/>
      <c r="FG40" s="402"/>
      <c r="FH40" s="403"/>
      <c r="FI40" s="403"/>
      <c r="FJ40" s="403"/>
      <c r="FK40" s="403"/>
      <c r="FL40" s="403"/>
      <c r="FM40" s="403"/>
      <c r="FN40" s="403"/>
      <c r="FO40" s="403"/>
      <c r="FP40" s="403"/>
      <c r="FQ40" s="403"/>
      <c r="FR40" s="403"/>
      <c r="FS40" s="404"/>
      <c r="FT40" s="402"/>
      <c r="FU40" s="403"/>
      <c r="FV40" s="403"/>
      <c r="FW40" s="403"/>
      <c r="FX40" s="403"/>
      <c r="FY40" s="403"/>
      <c r="FZ40" s="403"/>
      <c r="GA40" s="403"/>
      <c r="GB40" s="403"/>
      <c r="GC40" s="403"/>
      <c r="GD40" s="403"/>
      <c r="GE40" s="403"/>
      <c r="GF40" s="543"/>
    </row>
    <row r="41" spans="1:188" s="22" customFormat="1" ht="12" thickBot="1" x14ac:dyDescent="0.25">
      <c r="A41" s="23"/>
      <c r="B41" s="547"/>
      <c r="C41" s="337"/>
      <c r="D41" s="337"/>
      <c r="E41" s="337"/>
      <c r="F41" s="337"/>
      <c r="G41" s="337"/>
      <c r="H41" s="337"/>
      <c r="I41" s="548"/>
      <c r="J41" s="517"/>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c r="AK41" s="518"/>
      <c r="AL41" s="518"/>
      <c r="AM41" s="518"/>
      <c r="AN41" s="518"/>
      <c r="AO41" s="518"/>
      <c r="AP41" s="518"/>
      <c r="AQ41" s="518"/>
      <c r="AR41" s="518"/>
      <c r="AS41" s="518"/>
      <c r="AT41" s="518"/>
      <c r="AU41" s="518"/>
      <c r="AV41" s="518"/>
      <c r="AW41" s="518"/>
      <c r="AX41" s="518"/>
      <c r="AY41" s="518"/>
      <c r="AZ41" s="518"/>
      <c r="BA41" s="518"/>
      <c r="BB41" s="518"/>
      <c r="BC41" s="518"/>
      <c r="BD41" s="518"/>
      <c r="BE41" s="518"/>
      <c r="BF41" s="518"/>
      <c r="BG41" s="518"/>
      <c r="BH41" s="518"/>
      <c r="BI41" s="518"/>
      <c r="BJ41" s="518"/>
      <c r="BK41" s="518"/>
      <c r="BL41" s="518"/>
      <c r="BM41" s="518"/>
      <c r="BN41" s="518"/>
      <c r="BO41" s="518"/>
      <c r="BP41" s="518"/>
      <c r="BQ41" s="518"/>
      <c r="BR41" s="518"/>
      <c r="BS41" s="518"/>
      <c r="BT41" s="518"/>
      <c r="BU41" s="518"/>
      <c r="BV41" s="518"/>
      <c r="BW41" s="518"/>
      <c r="BX41" s="518"/>
      <c r="BY41" s="518"/>
      <c r="BZ41" s="518"/>
      <c r="CA41" s="518"/>
      <c r="CB41" s="518"/>
      <c r="CC41" s="518"/>
      <c r="CD41" s="518"/>
      <c r="CE41" s="518"/>
      <c r="CF41" s="518"/>
      <c r="CG41" s="518"/>
      <c r="CH41" s="518"/>
      <c r="CI41" s="518"/>
      <c r="CJ41" s="518"/>
      <c r="CK41" s="518"/>
      <c r="CL41" s="518"/>
      <c r="CM41" s="518"/>
      <c r="CN41" s="518"/>
      <c r="CO41" s="551"/>
      <c r="CP41" s="337"/>
      <c r="CQ41" s="337"/>
      <c r="CR41" s="337"/>
      <c r="CS41" s="337"/>
      <c r="CT41" s="337"/>
      <c r="CU41" s="337"/>
      <c r="CV41" s="548"/>
      <c r="CW41" s="547"/>
      <c r="CX41" s="337"/>
      <c r="CY41" s="337"/>
      <c r="CZ41" s="337"/>
      <c r="DA41" s="337"/>
      <c r="DB41" s="337"/>
      <c r="DC41" s="471"/>
      <c r="DD41" s="471"/>
      <c r="DE41" s="471"/>
      <c r="DF41" s="472"/>
      <c r="DG41" s="547"/>
      <c r="DH41" s="337"/>
      <c r="DI41" s="337"/>
      <c r="DJ41" s="337"/>
      <c r="DK41" s="337"/>
      <c r="DL41" s="337"/>
      <c r="DM41" s="337"/>
      <c r="DN41" s="337"/>
      <c r="DO41" s="337"/>
      <c r="DP41" s="337"/>
      <c r="DQ41" s="337"/>
      <c r="DR41" s="337"/>
      <c r="DS41" s="548"/>
      <c r="DT41" s="547"/>
      <c r="DU41" s="337"/>
      <c r="DV41" s="337"/>
      <c r="DW41" s="337"/>
      <c r="DX41" s="337"/>
      <c r="DY41" s="337"/>
      <c r="DZ41" s="337"/>
      <c r="EA41" s="337"/>
      <c r="EB41" s="337"/>
      <c r="EC41" s="337"/>
      <c r="ED41" s="337"/>
      <c r="EE41" s="337"/>
      <c r="EF41" s="548"/>
      <c r="EG41" s="540"/>
      <c r="EH41" s="541"/>
      <c r="EI41" s="541"/>
      <c r="EJ41" s="541"/>
      <c r="EK41" s="541"/>
      <c r="EL41" s="541"/>
      <c r="EM41" s="541"/>
      <c r="EN41" s="541"/>
      <c r="EO41" s="541"/>
      <c r="EP41" s="541"/>
      <c r="EQ41" s="541"/>
      <c r="ER41" s="583"/>
      <c r="ES41" s="542"/>
      <c r="ET41" s="540"/>
      <c r="EU41" s="541"/>
      <c r="EV41" s="541"/>
      <c r="EW41" s="541"/>
      <c r="EX41" s="541"/>
      <c r="EY41" s="541"/>
      <c r="EZ41" s="541"/>
      <c r="FA41" s="541"/>
      <c r="FB41" s="541"/>
      <c r="FC41" s="541"/>
      <c r="FD41" s="541"/>
      <c r="FE41" s="541"/>
      <c r="FF41" s="552"/>
      <c r="FG41" s="540"/>
      <c r="FH41" s="541"/>
      <c r="FI41" s="541"/>
      <c r="FJ41" s="541"/>
      <c r="FK41" s="541"/>
      <c r="FL41" s="541"/>
      <c r="FM41" s="541"/>
      <c r="FN41" s="541"/>
      <c r="FO41" s="541"/>
      <c r="FP41" s="541"/>
      <c r="FQ41" s="541"/>
      <c r="FR41" s="541"/>
      <c r="FS41" s="542"/>
      <c r="FT41" s="540"/>
      <c r="FU41" s="541"/>
      <c r="FV41" s="541"/>
      <c r="FW41" s="541"/>
      <c r="FX41" s="541"/>
      <c r="FY41" s="541"/>
      <c r="FZ41" s="541"/>
      <c r="GA41" s="541"/>
      <c r="GB41" s="541"/>
      <c r="GC41" s="541"/>
      <c r="GD41" s="541"/>
      <c r="GE41" s="541"/>
      <c r="GF41" s="544"/>
    </row>
    <row r="42" spans="1:188" s="73" customFormat="1" x14ac:dyDescent="0.2">
      <c r="B42" s="547"/>
      <c r="C42" s="337"/>
      <c r="D42" s="337"/>
      <c r="E42" s="337"/>
      <c r="F42" s="337"/>
      <c r="G42" s="337"/>
      <c r="H42" s="337"/>
      <c r="I42" s="548"/>
      <c r="J42" s="285"/>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545"/>
      <c r="CN42" s="99"/>
      <c r="CO42" s="291" t="s">
        <v>352</v>
      </c>
      <c r="CP42" s="289"/>
      <c r="CQ42" s="289"/>
      <c r="CR42" s="289"/>
      <c r="CS42" s="289"/>
      <c r="CT42" s="289"/>
      <c r="CU42" s="289"/>
      <c r="CV42" s="290"/>
      <c r="CW42" s="291"/>
      <c r="CX42" s="289"/>
      <c r="CY42" s="289"/>
      <c r="CZ42" s="289"/>
      <c r="DA42" s="289"/>
      <c r="DB42" s="290"/>
      <c r="DC42" s="84"/>
      <c r="DD42" s="84"/>
      <c r="DE42" s="84"/>
      <c r="DF42" s="84"/>
      <c r="DG42" s="291"/>
      <c r="DH42" s="289"/>
      <c r="DI42" s="289"/>
      <c r="DJ42" s="289"/>
      <c r="DK42" s="289"/>
      <c r="DL42" s="289"/>
      <c r="DM42" s="289"/>
      <c r="DN42" s="289"/>
      <c r="DO42" s="289"/>
      <c r="DP42" s="289"/>
      <c r="DQ42" s="289"/>
      <c r="DR42" s="289"/>
      <c r="DS42" s="290"/>
      <c r="DT42" s="291"/>
      <c r="DU42" s="289"/>
      <c r="DV42" s="289"/>
      <c r="DW42" s="289"/>
      <c r="DX42" s="289"/>
      <c r="DY42" s="289"/>
      <c r="DZ42" s="289"/>
      <c r="EA42" s="289"/>
      <c r="EB42" s="289"/>
      <c r="EC42" s="289"/>
      <c r="ED42" s="289"/>
      <c r="EE42" s="289"/>
      <c r="EF42" s="290"/>
      <c r="EG42" s="282"/>
      <c r="EH42" s="283"/>
      <c r="EI42" s="283"/>
      <c r="EJ42" s="283"/>
      <c r="EK42" s="283"/>
      <c r="EL42" s="283"/>
      <c r="EM42" s="283"/>
      <c r="EN42" s="283"/>
      <c r="EO42" s="283"/>
      <c r="EP42" s="283"/>
      <c r="EQ42" s="284"/>
      <c r="ER42" s="85"/>
      <c r="ES42" s="85"/>
      <c r="ET42" s="282"/>
      <c r="EU42" s="283"/>
      <c r="EV42" s="283"/>
      <c r="EW42" s="283"/>
      <c r="EX42" s="283"/>
      <c r="EY42" s="283"/>
      <c r="EZ42" s="283"/>
      <c r="FA42" s="283"/>
      <c r="FB42" s="283"/>
      <c r="FC42" s="283"/>
      <c r="FD42" s="283"/>
      <c r="FE42" s="283"/>
      <c r="FF42" s="284"/>
      <c r="FG42" s="282"/>
      <c r="FH42" s="283"/>
      <c r="FI42" s="283"/>
      <c r="FJ42" s="283"/>
      <c r="FK42" s="283"/>
      <c r="FL42" s="283"/>
      <c r="FM42" s="283"/>
      <c r="FN42" s="283"/>
      <c r="FO42" s="283"/>
      <c r="FP42" s="283"/>
      <c r="FQ42" s="283"/>
      <c r="FR42" s="284"/>
      <c r="FS42" s="85"/>
      <c r="FT42" s="282"/>
      <c r="FU42" s="283"/>
      <c r="FV42" s="283"/>
      <c r="FW42" s="283"/>
      <c r="FX42" s="283"/>
      <c r="FY42" s="283"/>
      <c r="FZ42" s="283"/>
      <c r="GA42" s="283"/>
      <c r="GB42" s="283"/>
      <c r="GC42" s="283"/>
      <c r="GD42" s="283"/>
      <c r="GE42" s="283"/>
      <c r="GF42" s="284"/>
    </row>
    <row r="43" spans="1:188" s="73" customFormat="1" x14ac:dyDescent="0.2">
      <c r="B43" s="303"/>
      <c r="C43" s="301"/>
      <c r="D43" s="301"/>
      <c r="E43" s="301"/>
      <c r="F43" s="301"/>
      <c r="G43" s="301"/>
      <c r="H43" s="301"/>
      <c r="I43" s="302"/>
      <c r="J43" s="285"/>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545"/>
      <c r="CN43" s="99"/>
      <c r="CO43" s="291" t="s">
        <v>353</v>
      </c>
      <c r="CP43" s="289"/>
      <c r="CQ43" s="289"/>
      <c r="CR43" s="289"/>
      <c r="CS43" s="289"/>
      <c r="CT43" s="289"/>
      <c r="CU43" s="289"/>
      <c r="CV43" s="290"/>
      <c r="CW43" s="291"/>
      <c r="CX43" s="289"/>
      <c r="CY43" s="289"/>
      <c r="CZ43" s="289"/>
      <c r="DA43" s="289"/>
      <c r="DB43" s="290"/>
      <c r="DC43" s="84"/>
      <c r="DD43" s="84"/>
      <c r="DE43" s="84"/>
      <c r="DF43" s="84"/>
      <c r="DG43" s="291"/>
      <c r="DH43" s="289"/>
      <c r="DI43" s="289"/>
      <c r="DJ43" s="289"/>
      <c r="DK43" s="289"/>
      <c r="DL43" s="289"/>
      <c r="DM43" s="289"/>
      <c r="DN43" s="289"/>
      <c r="DO43" s="289"/>
      <c r="DP43" s="289"/>
      <c r="DQ43" s="289"/>
      <c r="DR43" s="289"/>
      <c r="DS43" s="290"/>
      <c r="DT43" s="291"/>
      <c r="DU43" s="289"/>
      <c r="DV43" s="289"/>
      <c r="DW43" s="289"/>
      <c r="DX43" s="289"/>
      <c r="DY43" s="289"/>
      <c r="DZ43" s="289"/>
      <c r="EA43" s="289"/>
      <c r="EB43" s="289"/>
      <c r="EC43" s="289"/>
      <c r="ED43" s="289"/>
      <c r="EE43" s="289"/>
      <c r="EF43" s="290"/>
      <c r="EG43" s="282"/>
      <c r="EH43" s="283"/>
      <c r="EI43" s="283"/>
      <c r="EJ43" s="283"/>
      <c r="EK43" s="283"/>
      <c r="EL43" s="283"/>
      <c r="EM43" s="283"/>
      <c r="EN43" s="283"/>
      <c r="EO43" s="283"/>
      <c r="EP43" s="283"/>
      <c r="EQ43" s="284"/>
      <c r="ER43" s="85"/>
      <c r="ES43" s="85"/>
      <c r="ET43" s="282"/>
      <c r="EU43" s="283"/>
      <c r="EV43" s="283"/>
      <c r="EW43" s="283"/>
      <c r="EX43" s="283"/>
      <c r="EY43" s="283"/>
      <c r="EZ43" s="283"/>
      <c r="FA43" s="283"/>
      <c r="FB43" s="283"/>
      <c r="FC43" s="283"/>
      <c r="FD43" s="283"/>
      <c r="FE43" s="283"/>
      <c r="FF43" s="284"/>
      <c r="FG43" s="282"/>
      <c r="FH43" s="283"/>
      <c r="FI43" s="283"/>
      <c r="FJ43" s="283"/>
      <c r="FK43" s="283"/>
      <c r="FL43" s="283"/>
      <c r="FM43" s="283"/>
      <c r="FN43" s="283"/>
      <c r="FO43" s="283"/>
      <c r="FP43" s="283"/>
      <c r="FQ43" s="283"/>
      <c r="FR43" s="284"/>
      <c r="FS43" s="85"/>
      <c r="FT43" s="282"/>
      <c r="FU43" s="283"/>
      <c r="FV43" s="283"/>
      <c r="FW43" s="283"/>
      <c r="FX43" s="283"/>
      <c r="FY43" s="283"/>
      <c r="FZ43" s="283"/>
      <c r="GA43" s="283"/>
      <c r="GB43" s="283"/>
      <c r="GC43" s="283"/>
      <c r="GD43" s="283"/>
      <c r="GE43" s="283"/>
      <c r="GF43" s="284"/>
    </row>
    <row r="45" spans="1:188" s="3" customFormat="1" ht="3" customHeight="1" x14ac:dyDescent="0.15">
      <c r="AR45" s="77"/>
      <c r="AS45" s="77"/>
      <c r="AT45" s="77"/>
      <c r="AU45" s="77"/>
      <c r="AV45" s="77"/>
      <c r="AW45" s="77"/>
      <c r="AX45" s="77"/>
      <c r="AY45" s="77"/>
      <c r="AZ45" s="77"/>
      <c r="BA45" s="77"/>
      <c r="BB45" s="77"/>
      <c r="BC45" s="77"/>
      <c r="BD45" s="77"/>
      <c r="BE45" s="77"/>
      <c r="BF45" s="77"/>
      <c r="BG45" s="77"/>
      <c r="BH45" s="77"/>
      <c r="BI45" s="77"/>
      <c r="BL45" s="77"/>
      <c r="BM45" s="77"/>
      <c r="BN45" s="77"/>
      <c r="BO45" s="77"/>
      <c r="BP45" s="77"/>
      <c r="BQ45" s="77"/>
      <c r="BR45" s="77"/>
      <c r="BS45" s="77"/>
      <c r="BT45" s="77"/>
      <c r="BU45" s="77"/>
      <c r="BV45" s="77"/>
      <c r="BW45" s="77"/>
      <c r="BZ45" s="77"/>
      <c r="CA45" s="77"/>
      <c r="CB45" s="77"/>
      <c r="CC45" s="77"/>
      <c r="CD45" s="77"/>
      <c r="CE45" s="77"/>
      <c r="CF45" s="77"/>
      <c r="CG45" s="77"/>
      <c r="CH45" s="77"/>
      <c r="CI45" s="77"/>
      <c r="CJ45" s="77"/>
      <c r="CK45" s="77"/>
      <c r="CL45" s="77"/>
      <c r="CM45" s="77"/>
      <c r="CN45" s="77"/>
      <c r="CO45" s="77"/>
      <c r="CP45" s="77"/>
      <c r="CQ45" s="77"/>
      <c r="CR45" s="77"/>
      <c r="CS45" s="77"/>
    </row>
    <row r="46" spans="1:188" x14ac:dyDescent="0.2">
      <c r="J46" s="2" t="s">
        <v>196</v>
      </c>
      <c r="AN46" s="576" t="s">
        <v>296</v>
      </c>
      <c r="AO46" s="576"/>
      <c r="AP46" s="576"/>
      <c r="AQ46" s="576"/>
      <c r="AR46" s="576"/>
      <c r="AS46" s="576"/>
      <c r="AT46" s="576"/>
      <c r="AU46" s="576"/>
      <c r="AV46" s="576"/>
      <c r="AW46" s="576"/>
      <c r="AX46" s="576"/>
      <c r="AY46" s="576"/>
      <c r="AZ46" s="576"/>
      <c r="BA46" s="576"/>
      <c r="BB46" s="576"/>
      <c r="BC46" s="576"/>
      <c r="BD46" s="576"/>
      <c r="BE46" s="576"/>
      <c r="BF46" s="576"/>
      <c r="BH46" s="451" t="s">
        <v>359</v>
      </c>
      <c r="BI46" s="451"/>
      <c r="BJ46" s="451"/>
      <c r="BK46" s="451"/>
      <c r="BL46" s="451"/>
      <c r="BM46" s="451"/>
      <c r="BN46" s="451"/>
      <c r="BO46" s="451"/>
      <c r="BP46" s="451"/>
      <c r="BQ46" s="451"/>
      <c r="BR46" s="451"/>
      <c r="BS46" s="451"/>
      <c r="BT46" s="451"/>
      <c r="BU46" s="451"/>
      <c r="BV46" s="451"/>
      <c r="BW46" s="451"/>
      <c r="BX46" s="451"/>
      <c r="BY46" s="451"/>
      <c r="CB46" s="575" t="s">
        <v>360</v>
      </c>
      <c r="CC46" s="575"/>
      <c r="CD46" s="575"/>
      <c r="CE46" s="575"/>
      <c r="CF46" s="575"/>
      <c r="CG46" s="575"/>
      <c r="CH46" s="575"/>
      <c r="CI46" s="575"/>
      <c r="CJ46" s="575"/>
      <c r="CK46" s="575"/>
      <c r="CL46" s="575"/>
      <c r="CM46" s="575"/>
      <c r="CN46" s="575"/>
      <c r="CO46" s="575"/>
      <c r="CP46" s="575"/>
      <c r="CQ46" s="575"/>
      <c r="CR46" s="575"/>
      <c r="CS46" s="575"/>
    </row>
    <row r="47" spans="1:188" s="3" customFormat="1" ht="8.25" x14ac:dyDescent="0.15">
      <c r="AN47" s="569" t="s">
        <v>195</v>
      </c>
      <c r="AO47" s="569"/>
      <c r="AP47" s="569"/>
      <c r="AQ47" s="569"/>
      <c r="AR47" s="569"/>
      <c r="AS47" s="569"/>
      <c r="AT47" s="569"/>
      <c r="AU47" s="569"/>
      <c r="AV47" s="569"/>
      <c r="AW47" s="569"/>
      <c r="AX47" s="569"/>
      <c r="AY47" s="569"/>
      <c r="AZ47" s="569"/>
      <c r="BA47" s="569"/>
      <c r="BB47" s="569"/>
      <c r="BC47" s="569"/>
      <c r="BD47" s="569"/>
      <c r="BE47" s="569"/>
      <c r="BH47" s="569" t="s">
        <v>197</v>
      </c>
      <c r="BI47" s="569"/>
      <c r="BJ47" s="569"/>
      <c r="BK47" s="569"/>
      <c r="BL47" s="569"/>
      <c r="BM47" s="569"/>
      <c r="BN47" s="569"/>
      <c r="BO47" s="569"/>
      <c r="BP47" s="569"/>
      <c r="BQ47" s="569"/>
      <c r="BR47" s="569"/>
      <c r="BS47" s="569"/>
      <c r="BT47" s="569"/>
      <c r="BU47" s="569"/>
      <c r="BV47" s="569"/>
      <c r="BW47" s="569"/>
      <c r="BX47" s="569"/>
      <c r="BY47" s="569"/>
      <c r="CB47" s="569" t="s">
        <v>198</v>
      </c>
      <c r="CC47" s="569"/>
      <c r="CD47" s="569"/>
      <c r="CE47" s="569"/>
      <c r="CF47" s="569"/>
      <c r="CG47" s="569"/>
      <c r="CH47" s="569"/>
      <c r="CI47" s="569"/>
      <c r="CJ47" s="569"/>
      <c r="CK47" s="569"/>
      <c r="CL47" s="569"/>
      <c r="CM47" s="569"/>
      <c r="CN47" s="569"/>
      <c r="CO47" s="569"/>
      <c r="CP47" s="569"/>
      <c r="CQ47" s="569"/>
      <c r="CR47" s="569"/>
      <c r="CS47" s="569"/>
    </row>
    <row r="48" spans="1:188" s="3" customFormat="1" ht="3" customHeight="1" x14ac:dyDescent="0.15">
      <c r="AN48" s="8"/>
      <c r="AO48" s="8"/>
      <c r="AP48" s="8"/>
      <c r="AQ48" s="8"/>
      <c r="AR48" s="8"/>
      <c r="AS48" s="8"/>
      <c r="AT48" s="8"/>
      <c r="AU48" s="8"/>
      <c r="AV48" s="8"/>
      <c r="AW48" s="8"/>
      <c r="AX48" s="8"/>
      <c r="AY48" s="8"/>
      <c r="AZ48" s="8"/>
      <c r="BA48" s="8"/>
      <c r="BB48" s="8"/>
      <c r="BC48" s="8"/>
      <c r="BD48" s="8"/>
      <c r="BE48" s="8"/>
      <c r="BH48" s="8"/>
      <c r="BI48" s="8"/>
      <c r="BJ48" s="8"/>
      <c r="BK48" s="8"/>
      <c r="BL48" s="8"/>
      <c r="BM48" s="8"/>
      <c r="BN48" s="8"/>
      <c r="BO48" s="8"/>
      <c r="BP48" s="8"/>
      <c r="BQ48" s="8"/>
      <c r="BR48" s="8"/>
      <c r="BS48" s="8"/>
      <c r="BT48" s="8"/>
      <c r="BU48" s="8"/>
      <c r="BV48" s="8"/>
      <c r="BW48" s="8"/>
      <c r="BX48" s="8"/>
      <c r="BY48" s="8"/>
      <c r="CB48" s="8"/>
      <c r="CC48" s="8"/>
      <c r="CD48" s="8"/>
      <c r="CE48" s="8"/>
      <c r="CF48" s="8"/>
      <c r="CG48" s="8"/>
      <c r="CH48" s="8"/>
      <c r="CI48" s="8"/>
      <c r="CJ48" s="8"/>
      <c r="CK48" s="8"/>
      <c r="CL48" s="8"/>
      <c r="CM48" s="8"/>
      <c r="CN48" s="8"/>
      <c r="CO48" s="8"/>
      <c r="CP48" s="8"/>
      <c r="CQ48" s="8"/>
      <c r="CR48" s="8"/>
      <c r="CS48" s="8"/>
    </row>
    <row r="49" spans="1:188" x14ac:dyDescent="0.2">
      <c r="J49" s="573" t="s">
        <v>2</v>
      </c>
      <c r="K49" s="573"/>
      <c r="L49" s="301"/>
      <c r="M49" s="301"/>
      <c r="N49" s="301"/>
      <c r="O49" s="450" t="s">
        <v>2</v>
      </c>
      <c r="P49" s="450"/>
      <c r="R49" s="301"/>
      <c r="S49" s="301"/>
      <c r="T49" s="301"/>
      <c r="U49" s="301"/>
      <c r="V49" s="301"/>
      <c r="W49" s="301"/>
      <c r="X49" s="301"/>
      <c r="Y49" s="301"/>
      <c r="Z49" s="301"/>
      <c r="AA49" s="301"/>
      <c r="AB49" s="301"/>
      <c r="AC49" s="301"/>
      <c r="AD49" s="301"/>
      <c r="AE49" s="301"/>
      <c r="AF49" s="301"/>
      <c r="AG49" s="573">
        <v>20</v>
      </c>
      <c r="AH49" s="573"/>
      <c r="AI49" s="573"/>
      <c r="AJ49" s="574"/>
      <c r="AK49" s="574"/>
      <c r="AL49" s="574"/>
      <c r="AM49" s="2" t="s">
        <v>3</v>
      </c>
    </row>
    <row r="50" spans="1:188" ht="12" thickBot="1" x14ac:dyDescent="0.25"/>
    <row r="51" spans="1:188" ht="3" customHeight="1" x14ac:dyDescent="0.2">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10"/>
    </row>
    <row r="52" spans="1:188" x14ac:dyDescent="0.2">
      <c r="B52" s="11" t="s">
        <v>199</v>
      </c>
      <c r="CN52" s="12"/>
    </row>
    <row r="53" spans="1:188" x14ac:dyDescent="0.2">
      <c r="B53" s="565" t="s">
        <v>303</v>
      </c>
      <c r="C53" s="566"/>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566"/>
      <c r="AQ53" s="566"/>
      <c r="AR53" s="566"/>
      <c r="AS53" s="566"/>
      <c r="AT53" s="566"/>
      <c r="AU53" s="566"/>
      <c r="AV53" s="566"/>
      <c r="AW53" s="566"/>
      <c r="AX53" s="566"/>
      <c r="AY53" s="566"/>
      <c r="AZ53" s="566"/>
      <c r="BA53" s="566"/>
      <c r="BB53" s="566"/>
      <c r="BC53" s="566"/>
      <c r="BD53" s="566"/>
      <c r="BE53" s="566"/>
      <c r="BF53" s="566"/>
      <c r="BG53" s="566"/>
      <c r="BH53" s="566"/>
      <c r="BI53" s="566"/>
      <c r="BJ53" s="566"/>
      <c r="BK53" s="566"/>
      <c r="BL53" s="566"/>
      <c r="BM53" s="566"/>
      <c r="BN53" s="566"/>
      <c r="BO53" s="566"/>
      <c r="BP53" s="566"/>
      <c r="BQ53" s="566"/>
      <c r="BR53" s="566"/>
      <c r="BS53" s="566"/>
      <c r="BT53" s="566"/>
      <c r="BU53" s="566"/>
      <c r="BV53" s="566"/>
      <c r="BW53" s="566"/>
      <c r="BX53" s="566"/>
      <c r="BY53" s="566"/>
      <c r="BZ53" s="566"/>
      <c r="CA53" s="566"/>
      <c r="CB53" s="566"/>
      <c r="CC53" s="566"/>
      <c r="CD53" s="566"/>
      <c r="CE53" s="566"/>
      <c r="CF53" s="566"/>
      <c r="CG53" s="566"/>
      <c r="CH53" s="566"/>
      <c r="CI53" s="566"/>
      <c r="CJ53" s="566"/>
      <c r="CK53" s="566"/>
      <c r="CL53" s="566"/>
      <c r="CM53" s="566"/>
      <c r="CN53" s="567"/>
    </row>
    <row r="54" spans="1:188" s="3" customFormat="1" ht="8.25" x14ac:dyDescent="0.15">
      <c r="B54" s="568" t="s">
        <v>200</v>
      </c>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69"/>
      <c r="AV54" s="569"/>
      <c r="AW54" s="569"/>
      <c r="AX54" s="569"/>
      <c r="AY54" s="569"/>
      <c r="AZ54" s="569"/>
      <c r="BA54" s="569"/>
      <c r="BB54" s="569"/>
      <c r="BC54" s="569"/>
      <c r="BD54" s="569"/>
      <c r="BE54" s="569"/>
      <c r="BF54" s="569"/>
      <c r="BG54" s="569"/>
      <c r="BH54" s="569"/>
      <c r="BI54" s="569"/>
      <c r="BJ54" s="569"/>
      <c r="BK54" s="569"/>
      <c r="BL54" s="569"/>
      <c r="BM54" s="569"/>
      <c r="BN54" s="569"/>
      <c r="BO54" s="569"/>
      <c r="BP54" s="569"/>
      <c r="BQ54" s="569"/>
      <c r="BR54" s="569"/>
      <c r="BS54" s="569"/>
      <c r="BT54" s="569"/>
      <c r="BU54" s="569"/>
      <c r="BV54" s="569"/>
      <c r="BW54" s="569"/>
      <c r="BX54" s="569"/>
      <c r="BY54" s="569"/>
      <c r="BZ54" s="569"/>
      <c r="CA54" s="569"/>
      <c r="CB54" s="569"/>
      <c r="CC54" s="569"/>
      <c r="CD54" s="569"/>
      <c r="CE54" s="569"/>
      <c r="CF54" s="569"/>
      <c r="CG54" s="569"/>
      <c r="CH54" s="569"/>
      <c r="CI54" s="569"/>
      <c r="CJ54" s="569"/>
      <c r="CK54" s="569"/>
      <c r="CL54" s="569"/>
      <c r="CM54" s="569"/>
      <c r="CN54" s="570"/>
    </row>
    <row r="55" spans="1:188" s="3" customFormat="1" ht="6" customHeight="1" x14ac:dyDescent="0.15">
      <c r="B55" s="13"/>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14"/>
    </row>
    <row r="56" spans="1:188" x14ac:dyDescent="0.2">
      <c r="B56" s="571"/>
      <c r="C56" s="451"/>
      <c r="D56" s="451"/>
      <c r="E56" s="451"/>
      <c r="F56" s="451"/>
      <c r="G56" s="451"/>
      <c r="H56" s="451"/>
      <c r="I56" s="451"/>
      <c r="J56" s="451"/>
      <c r="K56" s="451"/>
      <c r="L56" s="451"/>
      <c r="M56" s="451"/>
      <c r="N56" s="451"/>
      <c r="O56" s="451"/>
      <c r="P56" s="451"/>
      <c r="Q56" s="451"/>
      <c r="R56" s="451"/>
      <c r="S56" s="451"/>
      <c r="T56" s="451"/>
      <c r="U56" s="451"/>
      <c r="V56" s="451"/>
      <c r="W56" s="451"/>
      <c r="X56" s="451"/>
      <c r="Y56" s="451"/>
      <c r="Z56" s="451"/>
      <c r="AI56" s="451" t="s">
        <v>304</v>
      </c>
      <c r="AJ56" s="451"/>
      <c r="AK56" s="451"/>
      <c r="AL56" s="451"/>
      <c r="AM56" s="451"/>
      <c r="AN56" s="451"/>
      <c r="AO56" s="451"/>
      <c r="AP56" s="451"/>
      <c r="AQ56" s="451"/>
      <c r="AR56" s="451"/>
      <c r="AS56" s="451"/>
      <c r="AT56" s="451"/>
      <c r="AU56" s="451"/>
      <c r="AV56" s="451"/>
      <c r="AW56" s="451"/>
      <c r="AX56" s="451"/>
      <c r="AY56" s="451"/>
      <c r="AZ56" s="451"/>
      <c r="BA56" s="451"/>
      <c r="BB56" s="451"/>
      <c r="BC56" s="451"/>
      <c r="BD56" s="451"/>
      <c r="BE56" s="451"/>
      <c r="BF56" s="451"/>
      <c r="BG56" s="451"/>
      <c r="BH56" s="451"/>
      <c r="BI56" s="451"/>
      <c r="BJ56" s="451"/>
      <c r="BK56" s="451"/>
      <c r="BL56" s="451"/>
      <c r="BM56" s="451"/>
      <c r="BN56" s="451"/>
      <c r="BO56" s="451"/>
      <c r="BP56" s="451"/>
      <c r="BQ56" s="451"/>
      <c r="BR56" s="451"/>
      <c r="BS56" s="451"/>
      <c r="BT56" s="451"/>
      <c r="BU56" s="451"/>
      <c r="BV56" s="451"/>
      <c r="BW56" s="451"/>
      <c r="BX56" s="451"/>
      <c r="BY56" s="451"/>
      <c r="BZ56" s="451"/>
      <c r="CA56" s="451"/>
      <c r="CB56" s="451"/>
      <c r="CC56" s="451"/>
      <c r="CD56" s="451"/>
      <c r="CE56" s="451"/>
      <c r="CF56" s="451"/>
      <c r="CG56" s="451"/>
      <c r="CH56" s="451"/>
      <c r="CI56" s="451"/>
      <c r="CJ56" s="451"/>
      <c r="CK56" s="451"/>
      <c r="CL56" s="451"/>
      <c r="CM56" s="451"/>
      <c r="CN56" s="572"/>
    </row>
    <row r="57" spans="1:188" s="3" customFormat="1" ht="8.25" x14ac:dyDescent="0.15">
      <c r="B57" s="568" t="s">
        <v>0</v>
      </c>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I57" s="569" t="s">
        <v>1</v>
      </c>
      <c r="AJ57" s="569"/>
      <c r="AK57" s="569"/>
      <c r="AL57" s="569"/>
      <c r="AM57" s="569"/>
      <c r="AN57" s="569"/>
      <c r="AO57" s="569"/>
      <c r="AP57" s="569"/>
      <c r="AQ57" s="569"/>
      <c r="AR57" s="569"/>
      <c r="AS57" s="569"/>
      <c r="AT57" s="569"/>
      <c r="AU57" s="569"/>
      <c r="AV57" s="569"/>
      <c r="AW57" s="569"/>
      <c r="AX57" s="569"/>
      <c r="AY57" s="569"/>
      <c r="AZ57" s="569"/>
      <c r="BA57" s="569"/>
      <c r="BB57" s="569"/>
      <c r="BC57" s="569"/>
      <c r="BD57" s="569"/>
      <c r="BE57" s="569"/>
      <c r="BF57" s="569"/>
      <c r="BG57" s="569"/>
      <c r="BH57" s="569"/>
      <c r="BI57" s="569"/>
      <c r="BJ57" s="569"/>
      <c r="BK57" s="569"/>
      <c r="BL57" s="569"/>
      <c r="BM57" s="569"/>
      <c r="BN57" s="569"/>
      <c r="BO57" s="569"/>
      <c r="BP57" s="569"/>
      <c r="BQ57" s="569"/>
      <c r="BR57" s="569"/>
      <c r="BS57" s="569"/>
      <c r="BT57" s="569"/>
      <c r="BU57" s="569"/>
      <c r="BV57" s="569"/>
      <c r="BW57" s="569"/>
      <c r="BX57" s="569"/>
      <c r="BY57" s="569"/>
      <c r="BZ57" s="569"/>
      <c r="CA57" s="569"/>
      <c r="CB57" s="569"/>
      <c r="CC57" s="569"/>
      <c r="CD57" s="569"/>
      <c r="CE57" s="569"/>
      <c r="CF57" s="569"/>
      <c r="CG57" s="569"/>
      <c r="CH57" s="569"/>
      <c r="CI57" s="569"/>
      <c r="CJ57" s="569"/>
      <c r="CK57" s="569"/>
      <c r="CL57" s="569"/>
      <c r="CM57" s="569"/>
      <c r="CN57" s="570"/>
    </row>
    <row r="58" spans="1:188" x14ac:dyDescent="0.2">
      <c r="B58" s="11"/>
      <c r="CN58" s="12"/>
    </row>
    <row r="59" spans="1:188" x14ac:dyDescent="0.2">
      <c r="B59" s="581" t="s">
        <v>2</v>
      </c>
      <c r="C59" s="573"/>
      <c r="D59" s="301"/>
      <c r="E59" s="301"/>
      <c r="F59" s="301"/>
      <c r="G59" s="450" t="s">
        <v>2</v>
      </c>
      <c r="H59" s="450"/>
      <c r="J59" s="301"/>
      <c r="K59" s="301"/>
      <c r="L59" s="301"/>
      <c r="M59" s="301"/>
      <c r="N59" s="301"/>
      <c r="O59" s="301"/>
      <c r="P59" s="301"/>
      <c r="Q59" s="301"/>
      <c r="R59" s="301"/>
      <c r="S59" s="301"/>
      <c r="T59" s="301"/>
      <c r="U59" s="301"/>
      <c r="V59" s="301"/>
      <c r="W59" s="301"/>
      <c r="X59" s="301"/>
      <c r="Y59" s="573">
        <v>20</v>
      </c>
      <c r="Z59" s="573"/>
      <c r="AA59" s="573"/>
      <c r="AB59" s="574"/>
      <c r="AC59" s="574"/>
      <c r="AD59" s="574"/>
      <c r="AE59" s="2" t="s">
        <v>3</v>
      </c>
      <c r="CN59" s="12"/>
    </row>
    <row r="60" spans="1:188" ht="3" customHeight="1" thickBot="1" x14ac:dyDescent="0.25">
      <c r="B60" s="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7"/>
    </row>
    <row r="61" spans="1:188" x14ac:dyDescent="0.2">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188" s="1" customFormat="1" ht="12" customHeight="1" x14ac:dyDescent="0.2">
      <c r="A62" s="24"/>
      <c r="B62" s="7" t="s">
        <v>201</v>
      </c>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row>
    <row r="63" spans="1:188" s="1" customFormat="1" ht="40.5" customHeight="1" x14ac:dyDescent="0.2">
      <c r="A63" s="24"/>
      <c r="B63" s="577" t="s">
        <v>202</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8"/>
      <c r="AL63" s="578"/>
      <c r="AM63" s="578"/>
      <c r="AN63" s="578"/>
      <c r="AO63" s="578"/>
      <c r="AP63" s="578"/>
      <c r="AQ63" s="578"/>
      <c r="AR63" s="578"/>
      <c r="AS63" s="578"/>
      <c r="AT63" s="578"/>
      <c r="AU63" s="578"/>
      <c r="AV63" s="578"/>
      <c r="AW63" s="578"/>
      <c r="AX63" s="578"/>
      <c r="AY63" s="578"/>
      <c r="AZ63" s="578"/>
      <c r="BA63" s="578"/>
      <c r="BB63" s="578"/>
      <c r="BC63" s="578"/>
      <c r="BD63" s="578"/>
      <c r="BE63" s="578"/>
      <c r="BF63" s="578"/>
      <c r="BG63" s="578"/>
      <c r="BH63" s="578"/>
      <c r="BI63" s="578"/>
      <c r="BJ63" s="578"/>
      <c r="BK63" s="578"/>
      <c r="BL63" s="578"/>
      <c r="BM63" s="578"/>
      <c r="BN63" s="578"/>
      <c r="BO63" s="578"/>
      <c r="BP63" s="578"/>
      <c r="BQ63" s="578"/>
      <c r="BR63" s="578"/>
      <c r="BS63" s="578"/>
      <c r="BT63" s="578"/>
      <c r="BU63" s="578"/>
      <c r="BV63" s="578"/>
      <c r="BW63" s="578"/>
      <c r="BX63" s="578"/>
      <c r="BY63" s="578"/>
      <c r="BZ63" s="578"/>
      <c r="CA63" s="578"/>
      <c r="CB63" s="578"/>
      <c r="CC63" s="578"/>
      <c r="CD63" s="578"/>
      <c r="CE63" s="578"/>
      <c r="CF63" s="578"/>
      <c r="CG63" s="578"/>
      <c r="CH63" s="578"/>
      <c r="CI63" s="578"/>
      <c r="CJ63" s="578"/>
      <c r="CK63" s="578"/>
      <c r="CL63" s="578"/>
      <c r="CM63" s="578"/>
      <c r="CN63" s="578"/>
      <c r="CO63" s="578"/>
      <c r="CP63" s="578"/>
      <c r="CQ63" s="578"/>
      <c r="CR63" s="578"/>
      <c r="CS63" s="578"/>
      <c r="CT63" s="578"/>
      <c r="CU63" s="578"/>
      <c r="CV63" s="578"/>
      <c r="CW63" s="578"/>
      <c r="CX63" s="578"/>
      <c r="CY63" s="578"/>
      <c r="CZ63" s="578"/>
      <c r="DA63" s="578"/>
      <c r="DB63" s="578"/>
      <c r="DC63" s="578"/>
      <c r="DD63" s="578"/>
      <c r="DE63" s="578"/>
      <c r="DF63" s="578"/>
      <c r="DG63" s="578"/>
      <c r="DH63" s="578"/>
      <c r="DI63" s="578"/>
      <c r="DJ63" s="578"/>
      <c r="DK63" s="578"/>
      <c r="DL63" s="578"/>
      <c r="DM63" s="578"/>
      <c r="DN63" s="578"/>
      <c r="DO63" s="578"/>
      <c r="DP63" s="578"/>
      <c r="DQ63" s="578"/>
      <c r="DR63" s="578"/>
      <c r="DS63" s="578"/>
      <c r="DT63" s="578"/>
      <c r="DU63" s="578"/>
      <c r="DV63" s="578"/>
      <c r="DW63" s="578"/>
      <c r="DX63" s="578"/>
      <c r="DY63" s="578"/>
      <c r="DZ63" s="578"/>
      <c r="EA63" s="578"/>
      <c r="EB63" s="578"/>
      <c r="EC63" s="578"/>
      <c r="ED63" s="578"/>
      <c r="EE63" s="578"/>
      <c r="EF63" s="578"/>
      <c r="EG63" s="578"/>
      <c r="EH63" s="578"/>
      <c r="EI63" s="578"/>
      <c r="EJ63" s="578"/>
      <c r="EK63" s="578"/>
      <c r="EL63" s="578"/>
      <c r="EM63" s="578"/>
      <c r="EN63" s="578"/>
      <c r="EO63" s="578"/>
      <c r="EP63" s="578"/>
      <c r="EQ63" s="578"/>
      <c r="ER63" s="578"/>
      <c r="ES63" s="578"/>
      <c r="ET63" s="578"/>
      <c r="EU63" s="578"/>
      <c r="EV63" s="578"/>
      <c r="EW63" s="578"/>
      <c r="EX63" s="578"/>
      <c r="EY63" s="578"/>
      <c r="EZ63" s="578"/>
      <c r="FA63" s="578"/>
      <c r="FB63" s="578"/>
      <c r="FC63" s="578"/>
      <c r="FD63" s="578"/>
      <c r="FE63" s="578"/>
      <c r="FF63" s="578"/>
      <c r="FG63" s="578"/>
      <c r="FH63" s="578"/>
      <c r="FI63" s="578"/>
      <c r="FJ63" s="578"/>
      <c r="FK63" s="578"/>
      <c r="FL63" s="578"/>
      <c r="FM63" s="578"/>
      <c r="FN63" s="578"/>
      <c r="FO63" s="578"/>
      <c r="FP63" s="578"/>
      <c r="FQ63" s="578"/>
      <c r="FR63" s="578"/>
      <c r="FS63" s="578"/>
      <c r="FT63" s="578"/>
      <c r="FU63" s="578"/>
      <c r="FV63" s="578"/>
      <c r="FW63" s="578"/>
      <c r="FX63" s="578"/>
      <c r="FY63" s="578"/>
      <c r="FZ63" s="578"/>
      <c r="GA63" s="578"/>
      <c r="GB63" s="578"/>
      <c r="GC63" s="578"/>
      <c r="GD63" s="578"/>
      <c r="GE63" s="578"/>
      <c r="GF63" s="578"/>
    </row>
    <row r="64" spans="1:188" s="1" customFormat="1" ht="21" customHeight="1" x14ac:dyDescent="0.2">
      <c r="A64" s="24"/>
      <c r="B64" s="425" t="s">
        <v>203</v>
      </c>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5"/>
      <c r="AY64" s="425"/>
      <c r="AZ64" s="425"/>
      <c r="BA64" s="425"/>
      <c r="BB64" s="425"/>
      <c r="BC64" s="425"/>
      <c r="BD64" s="425"/>
      <c r="BE64" s="425"/>
      <c r="BF64" s="425"/>
      <c r="BG64" s="425"/>
      <c r="BH64" s="425"/>
      <c r="BI64" s="425"/>
      <c r="BJ64" s="425"/>
      <c r="BK64" s="425"/>
      <c r="BL64" s="425"/>
      <c r="BM64" s="425"/>
      <c r="BN64" s="425"/>
      <c r="BO64" s="425"/>
      <c r="BP64" s="425"/>
      <c r="BQ64" s="425"/>
      <c r="BR64" s="425"/>
      <c r="BS64" s="425"/>
      <c r="BT64" s="425"/>
      <c r="BU64" s="425"/>
      <c r="BV64" s="425"/>
      <c r="BW64" s="425"/>
      <c r="BX64" s="425"/>
      <c r="BY64" s="425"/>
      <c r="BZ64" s="425"/>
      <c r="CA64" s="425"/>
      <c r="CB64" s="425"/>
      <c r="CC64" s="425"/>
      <c r="CD64" s="425"/>
      <c r="CE64" s="425"/>
      <c r="CF64" s="425"/>
      <c r="CG64" s="425"/>
      <c r="CH64" s="425"/>
      <c r="CI64" s="425"/>
      <c r="CJ64" s="425"/>
      <c r="CK64" s="425"/>
      <c r="CL64" s="425"/>
      <c r="CM64" s="425"/>
      <c r="CN64" s="425"/>
      <c r="CO64" s="425"/>
      <c r="CP64" s="425"/>
      <c r="CQ64" s="425"/>
      <c r="CR64" s="425"/>
      <c r="CS64" s="425"/>
      <c r="CT64" s="425"/>
      <c r="CU64" s="425"/>
      <c r="CV64" s="425"/>
      <c r="CW64" s="425"/>
      <c r="CX64" s="425"/>
      <c r="CY64" s="425"/>
      <c r="CZ64" s="425"/>
      <c r="DA64" s="425"/>
      <c r="DB64" s="425"/>
      <c r="DC64" s="425"/>
      <c r="DD64" s="425"/>
      <c r="DE64" s="425"/>
      <c r="DF64" s="425"/>
      <c r="DG64" s="425"/>
      <c r="DH64" s="425"/>
      <c r="DI64" s="425"/>
      <c r="DJ64" s="425"/>
      <c r="DK64" s="425"/>
      <c r="DL64" s="425"/>
      <c r="DM64" s="425"/>
      <c r="DN64" s="425"/>
      <c r="DO64" s="425"/>
      <c r="DP64" s="425"/>
      <c r="DQ64" s="425"/>
      <c r="DR64" s="425"/>
      <c r="DS64" s="425"/>
      <c r="DT64" s="425"/>
      <c r="DU64" s="425"/>
      <c r="DV64" s="425"/>
      <c r="DW64" s="425"/>
      <c r="DX64" s="425"/>
      <c r="DY64" s="425"/>
      <c r="DZ64" s="425"/>
      <c r="EA64" s="425"/>
      <c r="EB64" s="425"/>
      <c r="EC64" s="425"/>
      <c r="ED64" s="425"/>
      <c r="EE64" s="425"/>
      <c r="EF64" s="425"/>
      <c r="EG64" s="425"/>
      <c r="EH64" s="425"/>
      <c r="EI64" s="425"/>
      <c r="EJ64" s="425"/>
      <c r="EK64" s="425"/>
      <c r="EL64" s="425"/>
      <c r="EM64" s="425"/>
      <c r="EN64" s="425"/>
      <c r="EO64" s="425"/>
      <c r="EP64" s="425"/>
      <c r="EQ64" s="425"/>
      <c r="ER64" s="425"/>
      <c r="ES64" s="425"/>
      <c r="ET64" s="425"/>
      <c r="EU64" s="425"/>
      <c r="EV64" s="425"/>
      <c r="EW64" s="425"/>
      <c r="EX64" s="425"/>
      <c r="EY64" s="425"/>
      <c r="EZ64" s="425"/>
      <c r="FA64" s="425"/>
      <c r="FB64" s="425"/>
      <c r="FC64" s="425"/>
      <c r="FD64" s="425"/>
      <c r="FE64" s="425"/>
      <c r="FF64" s="425"/>
      <c r="FG64" s="425"/>
      <c r="FH64" s="425"/>
      <c r="FI64" s="425"/>
      <c r="FJ64" s="425"/>
      <c r="FK64" s="425"/>
      <c r="FL64" s="425"/>
      <c r="FM64" s="425"/>
      <c r="FN64" s="425"/>
      <c r="FO64" s="425"/>
      <c r="FP64" s="425"/>
      <c r="FQ64" s="425"/>
      <c r="FR64" s="425"/>
      <c r="FS64" s="425"/>
      <c r="FT64" s="425"/>
      <c r="FU64" s="425"/>
      <c r="FV64" s="425"/>
      <c r="FW64" s="425"/>
      <c r="FX64" s="425"/>
      <c r="FY64" s="425"/>
      <c r="FZ64" s="425"/>
      <c r="GA64" s="425"/>
      <c r="GB64" s="425"/>
      <c r="GC64" s="425"/>
      <c r="GD64" s="425"/>
      <c r="GE64" s="425"/>
      <c r="GF64" s="425"/>
    </row>
    <row r="65" spans="1:188" s="1" customFormat="1" ht="11.25" customHeight="1" x14ac:dyDescent="0.2">
      <c r="A65" s="24"/>
      <c r="B65" s="7" t="s">
        <v>204</v>
      </c>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row>
    <row r="66" spans="1:188" s="1" customFormat="1" ht="11.25" customHeight="1" x14ac:dyDescent="0.2">
      <c r="A66" s="24"/>
      <c r="B66" s="7" t="s">
        <v>205</v>
      </c>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row>
    <row r="67" spans="1:188" s="1" customFormat="1" ht="11.25" customHeight="1" x14ac:dyDescent="0.2">
      <c r="A67" s="24"/>
      <c r="B67" s="7" t="s">
        <v>206</v>
      </c>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row>
    <row r="68" spans="1:188" s="1" customFormat="1" ht="20.25" customHeight="1" x14ac:dyDescent="0.2">
      <c r="A68" s="24"/>
      <c r="B68" s="579" t="s">
        <v>207</v>
      </c>
      <c r="C68" s="580"/>
      <c r="D68" s="580"/>
      <c r="E68" s="580"/>
      <c r="F68" s="580"/>
      <c r="G68" s="580"/>
      <c r="H68" s="580"/>
      <c r="I68" s="580"/>
      <c r="J68" s="580"/>
      <c r="K68" s="580"/>
      <c r="L68" s="580"/>
      <c r="M68" s="580"/>
      <c r="N68" s="580"/>
      <c r="O68" s="580"/>
      <c r="P68" s="580"/>
      <c r="Q68" s="580"/>
      <c r="R68" s="580"/>
      <c r="S68" s="580"/>
      <c r="T68" s="580"/>
      <c r="U68" s="580"/>
      <c r="V68" s="580"/>
      <c r="W68" s="580"/>
      <c r="X68" s="580"/>
      <c r="Y68" s="580"/>
      <c r="Z68" s="580"/>
      <c r="AA68" s="580"/>
      <c r="AB68" s="580"/>
      <c r="AC68" s="580"/>
      <c r="AD68" s="580"/>
      <c r="AE68" s="580"/>
      <c r="AF68" s="580"/>
      <c r="AG68" s="580"/>
      <c r="AH68" s="580"/>
      <c r="AI68" s="580"/>
      <c r="AJ68" s="580"/>
      <c r="AK68" s="580"/>
      <c r="AL68" s="580"/>
      <c r="AM68" s="580"/>
      <c r="AN68" s="580"/>
      <c r="AO68" s="580"/>
      <c r="AP68" s="580"/>
      <c r="AQ68" s="580"/>
      <c r="AR68" s="580"/>
      <c r="AS68" s="580"/>
      <c r="AT68" s="580"/>
      <c r="AU68" s="580"/>
      <c r="AV68" s="580"/>
      <c r="AW68" s="580"/>
      <c r="AX68" s="580"/>
      <c r="AY68" s="580"/>
      <c r="AZ68" s="580"/>
      <c r="BA68" s="580"/>
      <c r="BB68" s="580"/>
      <c r="BC68" s="580"/>
      <c r="BD68" s="580"/>
      <c r="BE68" s="580"/>
      <c r="BF68" s="580"/>
      <c r="BG68" s="580"/>
      <c r="BH68" s="580"/>
      <c r="BI68" s="580"/>
      <c r="BJ68" s="580"/>
      <c r="BK68" s="580"/>
      <c r="BL68" s="580"/>
      <c r="BM68" s="580"/>
      <c r="BN68" s="580"/>
      <c r="BO68" s="580"/>
      <c r="BP68" s="580"/>
      <c r="BQ68" s="580"/>
      <c r="BR68" s="580"/>
      <c r="BS68" s="580"/>
      <c r="BT68" s="580"/>
      <c r="BU68" s="580"/>
      <c r="BV68" s="580"/>
      <c r="BW68" s="580"/>
      <c r="BX68" s="580"/>
      <c r="BY68" s="580"/>
      <c r="BZ68" s="580"/>
      <c r="CA68" s="580"/>
      <c r="CB68" s="580"/>
      <c r="CC68" s="580"/>
      <c r="CD68" s="580"/>
      <c r="CE68" s="580"/>
      <c r="CF68" s="580"/>
      <c r="CG68" s="580"/>
      <c r="CH68" s="580"/>
      <c r="CI68" s="580"/>
      <c r="CJ68" s="580"/>
      <c r="CK68" s="580"/>
      <c r="CL68" s="580"/>
      <c r="CM68" s="580"/>
      <c r="CN68" s="580"/>
      <c r="CO68" s="580"/>
      <c r="CP68" s="580"/>
      <c r="CQ68" s="580"/>
      <c r="CR68" s="580"/>
      <c r="CS68" s="580"/>
      <c r="CT68" s="580"/>
      <c r="CU68" s="580"/>
      <c r="CV68" s="580"/>
      <c r="CW68" s="580"/>
      <c r="CX68" s="580"/>
      <c r="CY68" s="580"/>
      <c r="CZ68" s="580"/>
      <c r="DA68" s="580"/>
      <c r="DB68" s="580"/>
      <c r="DC68" s="580"/>
      <c r="DD68" s="580"/>
      <c r="DE68" s="580"/>
      <c r="DF68" s="580"/>
      <c r="DG68" s="580"/>
      <c r="DH68" s="580"/>
      <c r="DI68" s="580"/>
      <c r="DJ68" s="580"/>
      <c r="DK68" s="580"/>
      <c r="DL68" s="580"/>
      <c r="DM68" s="580"/>
      <c r="DN68" s="580"/>
      <c r="DO68" s="580"/>
      <c r="DP68" s="580"/>
      <c r="DQ68" s="580"/>
      <c r="DR68" s="580"/>
      <c r="DS68" s="580"/>
      <c r="DT68" s="580"/>
      <c r="DU68" s="580"/>
      <c r="DV68" s="580"/>
      <c r="DW68" s="580"/>
      <c r="DX68" s="580"/>
      <c r="DY68" s="580"/>
      <c r="DZ68" s="580"/>
      <c r="EA68" s="580"/>
      <c r="EB68" s="580"/>
      <c r="EC68" s="580"/>
      <c r="ED68" s="580"/>
      <c r="EE68" s="580"/>
      <c r="EF68" s="580"/>
      <c r="EG68" s="580"/>
      <c r="EH68" s="580"/>
      <c r="EI68" s="580"/>
      <c r="EJ68" s="580"/>
      <c r="EK68" s="580"/>
      <c r="EL68" s="580"/>
      <c r="EM68" s="580"/>
      <c r="EN68" s="580"/>
      <c r="EO68" s="580"/>
      <c r="EP68" s="580"/>
      <c r="EQ68" s="580"/>
      <c r="ER68" s="580"/>
      <c r="ES68" s="580"/>
      <c r="ET68" s="580"/>
      <c r="EU68" s="580"/>
      <c r="EV68" s="580"/>
      <c r="EW68" s="580"/>
      <c r="EX68" s="580"/>
      <c r="EY68" s="580"/>
      <c r="EZ68" s="580"/>
      <c r="FA68" s="580"/>
      <c r="FB68" s="580"/>
      <c r="FC68" s="580"/>
      <c r="FD68" s="580"/>
      <c r="FE68" s="580"/>
      <c r="FF68" s="580"/>
      <c r="FG68" s="580"/>
      <c r="FH68" s="580"/>
      <c r="FI68" s="580"/>
      <c r="FJ68" s="580"/>
      <c r="FK68" s="580"/>
      <c r="FL68" s="580"/>
      <c r="FM68" s="580"/>
      <c r="FN68" s="580"/>
      <c r="FO68" s="580"/>
      <c r="FP68" s="580"/>
      <c r="FQ68" s="580"/>
      <c r="FR68" s="580"/>
      <c r="FS68" s="580"/>
      <c r="FT68" s="580"/>
      <c r="FU68" s="580"/>
      <c r="FV68" s="580"/>
      <c r="FW68" s="580"/>
      <c r="FX68" s="580"/>
      <c r="FY68" s="580"/>
      <c r="FZ68" s="580"/>
      <c r="GA68" s="580"/>
      <c r="GB68" s="580"/>
      <c r="GC68" s="580"/>
      <c r="GD68" s="580"/>
      <c r="GE68" s="580"/>
      <c r="GF68" s="580"/>
    </row>
    <row r="69" spans="1:188" ht="3" customHeight="1" x14ac:dyDescent="0.2"/>
  </sheetData>
  <mergeCells count="373">
    <mergeCell ref="EZ4:FB4"/>
    <mergeCell ref="FC4:FF4"/>
    <mergeCell ref="FG4:FL4"/>
    <mergeCell ref="FM4:FO4"/>
    <mergeCell ref="FP4:FS4"/>
    <mergeCell ref="FT4:GF5"/>
    <mergeCell ref="C1:GE1"/>
    <mergeCell ref="B3:I5"/>
    <mergeCell ref="J3:CN5"/>
    <mergeCell ref="CO3:CV5"/>
    <mergeCell ref="CW3:DF5"/>
    <mergeCell ref="EG3:GF3"/>
    <mergeCell ref="EG4:EL4"/>
    <mergeCell ref="EM4:EO4"/>
    <mergeCell ref="EP4:ES4"/>
    <mergeCell ref="ET4:EY4"/>
    <mergeCell ref="EG5:ES5"/>
    <mergeCell ref="ET5:FF5"/>
    <mergeCell ref="FG5:FS5"/>
    <mergeCell ref="DT3:EF5"/>
    <mergeCell ref="DG3:DS5"/>
    <mergeCell ref="B6:I6"/>
    <mergeCell ref="J6:CN6"/>
    <mergeCell ref="CO6:CV6"/>
    <mergeCell ref="CW6:DF6"/>
    <mergeCell ref="EG6:ES6"/>
    <mergeCell ref="ET6:FF6"/>
    <mergeCell ref="FG6:FS6"/>
    <mergeCell ref="FT6:GF6"/>
    <mergeCell ref="B7:I7"/>
    <mergeCell ref="J7:CN7"/>
    <mergeCell ref="CO7:CV7"/>
    <mergeCell ref="CW7:DF7"/>
    <mergeCell ref="EG7:ES7"/>
    <mergeCell ref="ET7:FF7"/>
    <mergeCell ref="FG7:FS7"/>
    <mergeCell ref="FT7:GF7"/>
    <mergeCell ref="DT6:EF6"/>
    <mergeCell ref="DT7:EF7"/>
    <mergeCell ref="DG6:DS6"/>
    <mergeCell ref="DG7:DS7"/>
    <mergeCell ref="FG8:FS8"/>
    <mergeCell ref="FT8:GF8"/>
    <mergeCell ref="B9:I9"/>
    <mergeCell ref="J9:CN9"/>
    <mergeCell ref="CO9:CV9"/>
    <mergeCell ref="CW9:DF9"/>
    <mergeCell ref="EG9:ES9"/>
    <mergeCell ref="ET9:FF9"/>
    <mergeCell ref="FG9:FS9"/>
    <mergeCell ref="FT9:GF9"/>
    <mergeCell ref="B8:I8"/>
    <mergeCell ref="J8:CN8"/>
    <mergeCell ref="CO8:CV8"/>
    <mergeCell ref="CW8:DF8"/>
    <mergeCell ref="EG8:ES8"/>
    <mergeCell ref="ET8:FF8"/>
    <mergeCell ref="DT8:EF8"/>
    <mergeCell ref="DT9:EF9"/>
    <mergeCell ref="DG8:DS8"/>
    <mergeCell ref="DG9:DS9"/>
    <mergeCell ref="FG10:FS10"/>
    <mergeCell ref="FT10:GF10"/>
    <mergeCell ref="B15:I15"/>
    <mergeCell ref="J15:CN15"/>
    <mergeCell ref="CO15:CV15"/>
    <mergeCell ref="CW15:DF15"/>
    <mergeCell ref="EG15:ES15"/>
    <mergeCell ref="ET15:FF15"/>
    <mergeCell ref="FG15:FS15"/>
    <mergeCell ref="FT15:GF15"/>
    <mergeCell ref="B10:I10"/>
    <mergeCell ref="J10:CN10"/>
    <mergeCell ref="CO10:CV10"/>
    <mergeCell ref="CW10:DF10"/>
    <mergeCell ref="EG10:ES10"/>
    <mergeCell ref="ET10:FF10"/>
    <mergeCell ref="B11:I11"/>
    <mergeCell ref="J11:CN11"/>
    <mergeCell ref="CO11:CV11"/>
    <mergeCell ref="CW11:DF11"/>
    <mergeCell ref="B12:I12"/>
    <mergeCell ref="J12:CN12"/>
    <mergeCell ref="CO12:CV12"/>
    <mergeCell ref="CW12:DF12"/>
    <mergeCell ref="FG16:FS16"/>
    <mergeCell ref="FT16:GF16"/>
    <mergeCell ref="B17:I17"/>
    <mergeCell ref="J17:CN17"/>
    <mergeCell ref="CO17:CV17"/>
    <mergeCell ref="CW17:DF17"/>
    <mergeCell ref="EG17:ES17"/>
    <mergeCell ref="ET17:FF17"/>
    <mergeCell ref="FG17:FS17"/>
    <mergeCell ref="FT17:GF17"/>
    <mergeCell ref="B16:I16"/>
    <mergeCell ref="J16:CN16"/>
    <mergeCell ref="CO16:CV16"/>
    <mergeCell ref="CW16:DF16"/>
    <mergeCell ref="EG16:ES16"/>
    <mergeCell ref="ET16:FF16"/>
    <mergeCell ref="FT21:GF21"/>
    <mergeCell ref="FG18:FS18"/>
    <mergeCell ref="FT18:GF18"/>
    <mergeCell ref="B19:I19"/>
    <mergeCell ref="J19:CN19"/>
    <mergeCell ref="CO19:CV19"/>
    <mergeCell ref="CW19:DF19"/>
    <mergeCell ref="EG19:ES19"/>
    <mergeCell ref="ET19:FF19"/>
    <mergeCell ref="FG19:FS19"/>
    <mergeCell ref="FT19:GF19"/>
    <mergeCell ref="B18:I18"/>
    <mergeCell ref="J18:CN18"/>
    <mergeCell ref="CO18:CV18"/>
    <mergeCell ref="CW18:DF18"/>
    <mergeCell ref="EG18:ES18"/>
    <mergeCell ref="ET18:FF18"/>
    <mergeCell ref="DT19:EF19"/>
    <mergeCell ref="DT20:EF20"/>
    <mergeCell ref="FT24:GF24"/>
    <mergeCell ref="FG20:FS20"/>
    <mergeCell ref="FT20:GF20"/>
    <mergeCell ref="B22:I22"/>
    <mergeCell ref="J22:CN22"/>
    <mergeCell ref="CO22:CV22"/>
    <mergeCell ref="CW22:DF22"/>
    <mergeCell ref="EG22:ES22"/>
    <mergeCell ref="ET22:FF22"/>
    <mergeCell ref="FG22:FS22"/>
    <mergeCell ref="FT22:GF22"/>
    <mergeCell ref="B20:I20"/>
    <mergeCell ref="J20:CN20"/>
    <mergeCell ref="CO20:CV20"/>
    <mergeCell ref="CW20:DF20"/>
    <mergeCell ref="EG20:ES20"/>
    <mergeCell ref="ET20:FF20"/>
    <mergeCell ref="B21:I21"/>
    <mergeCell ref="J21:CN21"/>
    <mergeCell ref="CO21:CV21"/>
    <mergeCell ref="CW21:DF21"/>
    <mergeCell ref="EG21:ES21"/>
    <mergeCell ref="ET21:FF21"/>
    <mergeCell ref="FG21:FS21"/>
    <mergeCell ref="FT28:GF28"/>
    <mergeCell ref="B27:I27"/>
    <mergeCell ref="J27:CN27"/>
    <mergeCell ref="CO27:CV27"/>
    <mergeCell ref="CW27:DF27"/>
    <mergeCell ref="EG27:ES27"/>
    <mergeCell ref="ET27:FF27"/>
    <mergeCell ref="FG23:FS23"/>
    <mergeCell ref="FT23:GF23"/>
    <mergeCell ref="B26:I26"/>
    <mergeCell ref="J26:CN26"/>
    <mergeCell ref="CO26:CV26"/>
    <mergeCell ref="CW26:DF26"/>
    <mergeCell ref="EG26:ES26"/>
    <mergeCell ref="ET26:FF26"/>
    <mergeCell ref="FG26:FS26"/>
    <mergeCell ref="FT26:GF26"/>
    <mergeCell ref="B23:I23"/>
    <mergeCell ref="J23:CN23"/>
    <mergeCell ref="CO23:CV23"/>
    <mergeCell ref="CW23:DF23"/>
    <mergeCell ref="EG23:ES23"/>
    <mergeCell ref="ET23:FF23"/>
    <mergeCell ref="B24:I24"/>
    <mergeCell ref="FG33:FS33"/>
    <mergeCell ref="FT33:GF33"/>
    <mergeCell ref="B34:I34"/>
    <mergeCell ref="J34:CN34"/>
    <mergeCell ref="CO34:CV34"/>
    <mergeCell ref="CW34:DF34"/>
    <mergeCell ref="EG34:ES34"/>
    <mergeCell ref="ET34:FF34"/>
    <mergeCell ref="FG34:FS34"/>
    <mergeCell ref="FT34:GF34"/>
    <mergeCell ref="B33:I33"/>
    <mergeCell ref="J33:CN33"/>
    <mergeCell ref="CO33:CV33"/>
    <mergeCell ref="CW33:DF33"/>
    <mergeCell ref="EG33:ES33"/>
    <mergeCell ref="ET33:FF33"/>
    <mergeCell ref="DT33:EF33"/>
    <mergeCell ref="DT34:EF34"/>
    <mergeCell ref="FT39:GF39"/>
    <mergeCell ref="B39:I39"/>
    <mergeCell ref="J39:CN39"/>
    <mergeCell ref="CO39:CV39"/>
    <mergeCell ref="CW39:DF39"/>
    <mergeCell ref="EG39:ES39"/>
    <mergeCell ref="ET39:FF39"/>
    <mergeCell ref="FG39:FS39"/>
    <mergeCell ref="B40:I43"/>
    <mergeCell ref="J42:CM42"/>
    <mergeCell ref="CO42:CV42"/>
    <mergeCell ref="CW42:DB42"/>
    <mergeCell ref="DG42:DS42"/>
    <mergeCell ref="DT42:EF42"/>
    <mergeCell ref="EG42:EQ42"/>
    <mergeCell ref="ET42:FF42"/>
    <mergeCell ref="DT39:EF39"/>
    <mergeCell ref="DT40:EF41"/>
    <mergeCell ref="DG39:DS39"/>
    <mergeCell ref="DG40:DS41"/>
    <mergeCell ref="EG40:ES41"/>
    <mergeCell ref="ET40:FF41"/>
    <mergeCell ref="FG42:FR42"/>
    <mergeCell ref="FT42:GF42"/>
    <mergeCell ref="B63:GF63"/>
    <mergeCell ref="B64:GF64"/>
    <mergeCell ref="B68:GF68"/>
    <mergeCell ref="B59:C59"/>
    <mergeCell ref="D59:F59"/>
    <mergeCell ref="G59:H59"/>
    <mergeCell ref="J59:X59"/>
    <mergeCell ref="Y59:AA59"/>
    <mergeCell ref="AB59:AD59"/>
    <mergeCell ref="EG11:ES11"/>
    <mergeCell ref="ET11:FF11"/>
    <mergeCell ref="FG11:FS11"/>
    <mergeCell ref="B53:CN53"/>
    <mergeCell ref="B54:CN54"/>
    <mergeCell ref="B56:Z56"/>
    <mergeCell ref="AI56:CN56"/>
    <mergeCell ref="B57:Z57"/>
    <mergeCell ref="AI57:CN57"/>
    <mergeCell ref="J49:K49"/>
    <mergeCell ref="L49:N49"/>
    <mergeCell ref="O49:P49"/>
    <mergeCell ref="R49:AF49"/>
    <mergeCell ref="AG49:AI49"/>
    <mergeCell ref="AJ49:AL49"/>
    <mergeCell ref="BH46:BY46"/>
    <mergeCell ref="CB46:CS46"/>
    <mergeCell ref="AN47:BE47"/>
    <mergeCell ref="BH47:BY47"/>
    <mergeCell ref="CB47:CS47"/>
    <mergeCell ref="AN46:BF46"/>
    <mergeCell ref="J40:CN40"/>
    <mergeCell ref="CO40:CV41"/>
    <mergeCell ref="CW40:DF41"/>
    <mergeCell ref="FT31:GF31"/>
    <mergeCell ref="B14:I14"/>
    <mergeCell ref="J14:CN14"/>
    <mergeCell ref="CO14:CV14"/>
    <mergeCell ref="CW14:DF14"/>
    <mergeCell ref="FG29:FS29"/>
    <mergeCell ref="FT29:GF29"/>
    <mergeCell ref="B30:I30"/>
    <mergeCell ref="J30:CN30"/>
    <mergeCell ref="CO30:CV30"/>
    <mergeCell ref="CW30:DF30"/>
    <mergeCell ref="EG30:ES30"/>
    <mergeCell ref="ET30:FF30"/>
    <mergeCell ref="FG30:FS30"/>
    <mergeCell ref="FT30:GF30"/>
    <mergeCell ref="B29:I29"/>
    <mergeCell ref="J29:CN29"/>
    <mergeCell ref="CO29:CV29"/>
    <mergeCell ref="CW29:DF29"/>
    <mergeCell ref="EG29:ES29"/>
    <mergeCell ref="ET29:FF29"/>
    <mergeCell ref="FG27:FS27"/>
    <mergeCell ref="FT27:GF27"/>
    <mergeCell ref="B28:I28"/>
    <mergeCell ref="ET31:FF31"/>
    <mergeCell ref="FG31:FS31"/>
    <mergeCell ref="J28:CN28"/>
    <mergeCell ref="CO28:CV28"/>
    <mergeCell ref="CW28:DF28"/>
    <mergeCell ref="EG28:ES28"/>
    <mergeCell ref="ET28:FF28"/>
    <mergeCell ref="FG28:FS28"/>
    <mergeCell ref="J24:CN24"/>
    <mergeCell ref="CO24:CV24"/>
    <mergeCell ref="CW24:DF24"/>
    <mergeCell ref="EG24:ES24"/>
    <mergeCell ref="ET24:FF24"/>
    <mergeCell ref="FG24:FS24"/>
    <mergeCell ref="DT24:EC24"/>
    <mergeCell ref="DT31:ED31"/>
    <mergeCell ref="DT26:EF26"/>
    <mergeCell ref="DT22:EF22"/>
    <mergeCell ref="DT23:EF23"/>
    <mergeCell ref="B31:I31"/>
    <mergeCell ref="J31:CN31"/>
    <mergeCell ref="CO31:CV31"/>
    <mergeCell ref="CW31:DF31"/>
    <mergeCell ref="EG31:ES31"/>
    <mergeCell ref="DT27:EF27"/>
    <mergeCell ref="DT28:EF28"/>
    <mergeCell ref="DT29:EF29"/>
    <mergeCell ref="DT30:EF30"/>
    <mergeCell ref="DG10:DS10"/>
    <mergeCell ref="DG11:DS11"/>
    <mergeCell ref="DG12:DS12"/>
    <mergeCell ref="DG14:DS14"/>
    <mergeCell ref="DG15:DS15"/>
    <mergeCell ref="DG16:DS16"/>
    <mergeCell ref="DG17:DS17"/>
    <mergeCell ref="DG18:DS18"/>
    <mergeCell ref="DG19:DS19"/>
    <mergeCell ref="DT10:EF10"/>
    <mergeCell ref="DT15:EF15"/>
    <mergeCell ref="DT16:EF16"/>
    <mergeCell ref="DT17:EF17"/>
    <mergeCell ref="DT18:EF18"/>
    <mergeCell ref="DT11:EC11"/>
    <mergeCell ref="DT12:EC12"/>
    <mergeCell ref="DT14:EC14"/>
    <mergeCell ref="DT21:EC21"/>
    <mergeCell ref="J13:CL13"/>
    <mergeCell ref="CO13:CV13"/>
    <mergeCell ref="J25:CM25"/>
    <mergeCell ref="CO25:CV25"/>
    <mergeCell ref="J32:CM32"/>
    <mergeCell ref="CO32:CV32"/>
    <mergeCell ref="CO37:CV37"/>
    <mergeCell ref="DG30:DS30"/>
    <mergeCell ref="DG31:DS31"/>
    <mergeCell ref="DG33:DS33"/>
    <mergeCell ref="DG34:DS34"/>
    <mergeCell ref="DG35:DS36"/>
    <mergeCell ref="DG37:DS37"/>
    <mergeCell ref="DG20:DS20"/>
    <mergeCell ref="DG21:DS21"/>
    <mergeCell ref="DG22:DS22"/>
    <mergeCell ref="DG23:DS23"/>
    <mergeCell ref="DG24:DS24"/>
    <mergeCell ref="DG26:DS26"/>
    <mergeCell ref="DG27:DS27"/>
    <mergeCell ref="DG28:DS28"/>
    <mergeCell ref="DG29:DS29"/>
    <mergeCell ref="J35:CN35"/>
    <mergeCell ref="J36:CN36"/>
    <mergeCell ref="FG37:FR37"/>
    <mergeCell ref="FT37:GF37"/>
    <mergeCell ref="B35:I38"/>
    <mergeCell ref="J38:CM38"/>
    <mergeCell ref="CW38:DB38"/>
    <mergeCell ref="CO38:CV38"/>
    <mergeCell ref="DG38:DS38"/>
    <mergeCell ref="DT38:EF38"/>
    <mergeCell ref="EG38:EQ38"/>
    <mergeCell ref="ET38:FF38"/>
    <mergeCell ref="FG38:FR38"/>
    <mergeCell ref="FT38:GF38"/>
    <mergeCell ref="CO35:CV36"/>
    <mergeCell ref="CW35:DF36"/>
    <mergeCell ref="EG35:ES36"/>
    <mergeCell ref="ET35:FF36"/>
    <mergeCell ref="FG35:FS36"/>
    <mergeCell ref="FT35:GF36"/>
    <mergeCell ref="CW37:DB37"/>
    <mergeCell ref="DT37:EF37"/>
    <mergeCell ref="DT35:EF36"/>
    <mergeCell ref="J37:CM37"/>
    <mergeCell ref="EG37:EQ37"/>
    <mergeCell ref="ET37:FF37"/>
    <mergeCell ref="FG40:FS41"/>
    <mergeCell ref="FT40:GF41"/>
    <mergeCell ref="J41:CN41"/>
    <mergeCell ref="J43:CM43"/>
    <mergeCell ref="CO43:CV43"/>
    <mergeCell ref="CW43:DB43"/>
    <mergeCell ref="DG43:DS43"/>
    <mergeCell ref="DT43:EF43"/>
    <mergeCell ref="EG43:EQ43"/>
    <mergeCell ref="ET43:FF43"/>
    <mergeCell ref="FG43:FR43"/>
    <mergeCell ref="FT43:GF43"/>
  </mergeCells>
  <pageMargins left="0.59055118110236227" right="0.51181102362204722" top="0.78740157480314965" bottom="0.31496062992125984" header="0.19685039370078741" footer="0.19685039370078741"/>
  <pageSetup paperSize="9" scale="95" fitToHeight="2"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8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7"/>
  <sheetViews>
    <sheetView topLeftCell="A102" zoomScale="115" zoomScaleNormal="115" workbookViewId="0">
      <selection activeCell="F128" sqref="F128"/>
    </sheetView>
  </sheetViews>
  <sheetFormatPr defaultRowHeight="12.75" x14ac:dyDescent="0.2"/>
  <cols>
    <col min="3" max="3" width="32.140625" customWidth="1"/>
    <col min="4" max="4" width="26.140625" customWidth="1"/>
    <col min="5" max="5" width="15.42578125" customWidth="1"/>
    <col min="6" max="6" width="18" customWidth="1"/>
    <col min="7" max="7" width="17.140625" customWidth="1"/>
    <col min="8" max="8" width="13.7109375" customWidth="1"/>
    <col min="9" max="9" width="12.85546875" customWidth="1"/>
    <col min="20" max="20" width="26.28515625" customWidth="1"/>
  </cols>
  <sheetData>
    <row r="1" spans="1:12" ht="25.5" customHeight="1" x14ac:dyDescent="0.2">
      <c r="A1" s="606" t="s">
        <v>361</v>
      </c>
      <c r="B1" s="606"/>
      <c r="C1" s="606"/>
      <c r="D1" s="606"/>
      <c r="E1" s="606"/>
      <c r="F1" s="606"/>
      <c r="G1" s="606"/>
      <c r="H1" s="606"/>
      <c r="I1" s="606"/>
      <c r="J1" s="606"/>
    </row>
    <row r="2" spans="1:12" ht="18.75" x14ac:dyDescent="0.3">
      <c r="B2" s="607" t="s">
        <v>362</v>
      </c>
      <c r="C2" s="607"/>
      <c r="D2" s="607"/>
      <c r="E2" s="607"/>
      <c r="F2" s="607"/>
      <c r="G2" s="607"/>
      <c r="H2" s="607"/>
      <c r="I2" s="607"/>
      <c r="J2" s="607"/>
      <c r="K2" s="106"/>
      <c r="L2" s="106"/>
    </row>
    <row r="3" spans="1:12" ht="18.75" x14ac:dyDescent="0.3">
      <c r="B3" s="607" t="s">
        <v>363</v>
      </c>
      <c r="C3" s="607"/>
      <c r="D3" s="607"/>
      <c r="E3" s="607"/>
      <c r="F3" s="607"/>
      <c r="G3" s="607"/>
      <c r="H3" s="607"/>
      <c r="I3" s="607"/>
      <c r="J3" s="607"/>
    </row>
    <row r="4" spans="1:12" ht="11.25" customHeight="1" x14ac:dyDescent="0.2"/>
    <row r="5" spans="1:12" ht="15" x14ac:dyDescent="0.25">
      <c r="C5" s="107"/>
    </row>
    <row r="6" spans="1:12" ht="16.5" customHeight="1" x14ac:dyDescent="0.3">
      <c r="B6" s="608" t="s">
        <v>364</v>
      </c>
      <c r="C6" s="608"/>
      <c r="D6" s="608"/>
      <c r="E6" s="608"/>
      <c r="F6" s="608"/>
      <c r="G6" s="608"/>
      <c r="H6" s="608"/>
      <c r="I6" s="608"/>
      <c r="J6" s="108"/>
    </row>
    <row r="7" spans="1:12" ht="18.75" x14ac:dyDescent="0.3">
      <c r="B7" s="109"/>
      <c r="C7" s="109"/>
      <c r="D7" s="109"/>
      <c r="E7" s="109"/>
      <c r="F7" s="109"/>
      <c r="G7" s="109"/>
      <c r="H7" s="109"/>
      <c r="I7" s="109"/>
      <c r="J7" s="108"/>
    </row>
    <row r="8" spans="1:12" s="110" customFormat="1" ht="18.75" x14ac:dyDescent="0.3">
      <c r="B8" s="111" t="s">
        <v>365</v>
      </c>
      <c r="C8" s="112"/>
      <c r="D8" s="113"/>
      <c r="E8" s="113"/>
      <c r="F8" s="113"/>
      <c r="G8" s="113"/>
      <c r="H8" s="114"/>
      <c r="I8" s="114"/>
      <c r="J8" s="114"/>
    </row>
    <row r="9" spans="1:12" s="110" customFormat="1" ht="18.75" x14ac:dyDescent="0.3">
      <c r="B9" s="111" t="s">
        <v>366</v>
      </c>
      <c r="C9" s="112"/>
      <c r="D9" s="113"/>
      <c r="E9" s="113"/>
      <c r="F9" s="113"/>
      <c r="G9" s="113"/>
      <c r="H9" s="114"/>
      <c r="I9" s="114"/>
      <c r="J9" s="114"/>
    </row>
    <row r="10" spans="1:12" ht="15" x14ac:dyDescent="0.25">
      <c r="B10" s="115"/>
      <c r="C10" s="116"/>
      <c r="D10" s="115"/>
      <c r="E10" s="115"/>
      <c r="F10" s="115"/>
      <c r="G10" s="115"/>
      <c r="H10" s="108"/>
      <c r="I10" s="108"/>
      <c r="J10" s="108"/>
    </row>
    <row r="11" spans="1:12" ht="47.25" customHeight="1" thickBot="1" x14ac:dyDescent="0.3">
      <c r="B11" s="609" t="s">
        <v>367</v>
      </c>
      <c r="C11" s="609"/>
      <c r="D11" s="609"/>
      <c r="E11" s="609"/>
      <c r="F11" s="609"/>
      <c r="G11" s="609"/>
      <c r="H11" s="108"/>
      <c r="I11" s="108"/>
      <c r="J11" s="108"/>
      <c r="K11" t="s">
        <v>368</v>
      </c>
    </row>
    <row r="12" spans="1:12" ht="51" customHeight="1" thickBot="1" x14ac:dyDescent="0.3">
      <c r="B12" s="117" t="s">
        <v>369</v>
      </c>
      <c r="C12" s="118" t="s">
        <v>370</v>
      </c>
      <c r="D12" s="603" t="s">
        <v>371</v>
      </c>
      <c r="E12" s="604"/>
      <c r="F12" s="603" t="s">
        <v>372</v>
      </c>
      <c r="G12" s="605"/>
      <c r="H12" s="108"/>
      <c r="I12" s="108"/>
      <c r="J12" s="108"/>
    </row>
    <row r="13" spans="1:12" ht="15.75" thickBot="1" x14ac:dyDescent="0.3">
      <c r="B13" s="119">
        <v>1</v>
      </c>
      <c r="C13" s="120">
        <v>2</v>
      </c>
      <c r="D13" s="610">
        <v>3</v>
      </c>
      <c r="E13" s="611"/>
      <c r="F13" s="610">
        <v>4</v>
      </c>
      <c r="G13" s="612"/>
      <c r="H13" s="108"/>
      <c r="I13" s="108"/>
      <c r="J13" s="108"/>
    </row>
    <row r="14" spans="1:12" ht="40.5" customHeight="1" thickBot="1" x14ac:dyDescent="0.3">
      <c r="B14" s="121">
        <v>1</v>
      </c>
      <c r="C14" s="122" t="s">
        <v>373</v>
      </c>
      <c r="D14" s="613">
        <v>149453498.31</v>
      </c>
      <c r="E14" s="614"/>
      <c r="F14" s="613">
        <v>47139074.670000002</v>
      </c>
      <c r="G14" s="615"/>
      <c r="H14" s="108"/>
      <c r="I14" s="108"/>
      <c r="J14" s="108"/>
    </row>
    <row r="15" spans="1:12" ht="15.75" thickBot="1" x14ac:dyDescent="0.3">
      <c r="B15" s="616" t="s">
        <v>374</v>
      </c>
      <c r="C15" s="617"/>
      <c r="D15" s="618">
        <f>D14</f>
        <v>149453498.31</v>
      </c>
      <c r="E15" s="619"/>
      <c r="F15" s="618">
        <f>F14</f>
        <v>47139074.670000002</v>
      </c>
      <c r="G15" s="620"/>
      <c r="H15" s="123"/>
      <c r="I15" s="108"/>
      <c r="J15" s="108"/>
    </row>
    <row r="16" spans="1:12" ht="15" x14ac:dyDescent="0.25">
      <c r="B16" s="622"/>
      <c r="C16" s="622"/>
      <c r="D16" s="622"/>
      <c r="E16" s="622"/>
      <c r="F16" s="622"/>
      <c r="G16" s="622"/>
      <c r="H16" s="124"/>
      <c r="I16" s="108"/>
      <c r="J16" s="108"/>
    </row>
    <row r="17" spans="2:19" s="110" customFormat="1" ht="18.75" x14ac:dyDescent="0.3">
      <c r="B17" s="111" t="s">
        <v>375</v>
      </c>
      <c r="C17" s="112"/>
      <c r="D17" s="113"/>
      <c r="E17" s="113"/>
      <c r="F17" s="113"/>
      <c r="G17" s="113"/>
      <c r="H17" s="114"/>
      <c r="I17" s="114"/>
      <c r="J17" s="114"/>
    </row>
    <row r="18" spans="2:19" s="110" customFormat="1" ht="18.75" x14ac:dyDescent="0.3">
      <c r="B18" s="111" t="s">
        <v>376</v>
      </c>
      <c r="C18" s="112"/>
      <c r="D18" s="113"/>
      <c r="E18" s="113"/>
      <c r="F18" s="113"/>
      <c r="G18" s="113"/>
      <c r="H18" s="114"/>
      <c r="I18" s="114"/>
      <c r="J18" s="114"/>
    </row>
    <row r="19" spans="2:19" ht="47.25" hidden="1" customHeight="1" thickBot="1" x14ac:dyDescent="0.3">
      <c r="B19" s="609" t="s">
        <v>367</v>
      </c>
      <c r="C19" s="609"/>
      <c r="D19" s="609"/>
      <c r="E19" s="609"/>
      <c r="F19" s="609"/>
      <c r="G19" s="609"/>
      <c r="H19" s="108"/>
      <c r="I19" s="108"/>
      <c r="J19" s="108"/>
    </row>
    <row r="20" spans="2:19" ht="38.25" hidden="1" customHeight="1" thickBot="1" x14ac:dyDescent="0.3">
      <c r="B20" s="117" t="s">
        <v>369</v>
      </c>
      <c r="C20" s="118" t="s">
        <v>370</v>
      </c>
      <c r="D20" s="603" t="s">
        <v>377</v>
      </c>
      <c r="E20" s="604"/>
      <c r="F20" s="603" t="s">
        <v>372</v>
      </c>
      <c r="G20" s="605"/>
      <c r="H20" s="108"/>
      <c r="I20" s="108"/>
      <c r="J20" s="108"/>
    </row>
    <row r="21" spans="2:19" ht="15.75" hidden="1" thickBot="1" x14ac:dyDescent="0.3">
      <c r="B21" s="125">
        <v>1</v>
      </c>
      <c r="C21" s="126">
        <v>2</v>
      </c>
      <c r="D21" s="623">
        <v>3</v>
      </c>
      <c r="E21" s="624"/>
      <c r="F21" s="623">
        <v>4</v>
      </c>
      <c r="G21" s="625"/>
      <c r="H21" s="108"/>
      <c r="I21" s="108"/>
      <c r="J21" s="108"/>
    </row>
    <row r="22" spans="2:19" ht="64.5" hidden="1" customHeight="1" thickBot="1" x14ac:dyDescent="0.3">
      <c r="B22" s="127">
        <v>1</v>
      </c>
      <c r="C22" s="128" t="s">
        <v>378</v>
      </c>
      <c r="D22" s="626">
        <v>0</v>
      </c>
      <c r="E22" s="627"/>
      <c r="F22" s="626">
        <v>0</v>
      </c>
      <c r="G22" s="628"/>
      <c r="H22" s="108"/>
      <c r="I22" s="108"/>
      <c r="J22" s="108"/>
    </row>
    <row r="23" spans="2:19" ht="15.75" hidden="1" thickBot="1" x14ac:dyDescent="0.3">
      <c r="B23" s="629" t="s">
        <v>374</v>
      </c>
      <c r="C23" s="630"/>
      <c r="D23" s="631">
        <f>D22</f>
        <v>0</v>
      </c>
      <c r="E23" s="632"/>
      <c r="F23" s="631">
        <f>F22</f>
        <v>0</v>
      </c>
      <c r="G23" s="633"/>
      <c r="H23" s="108"/>
      <c r="I23" s="108"/>
      <c r="J23" s="108"/>
    </row>
    <row r="24" spans="2:19" ht="27.75" customHeight="1" thickBot="1" x14ac:dyDescent="0.3">
      <c r="B24" s="621" t="s">
        <v>379</v>
      </c>
      <c r="C24" s="621"/>
      <c r="D24" s="621"/>
      <c r="E24" s="621"/>
      <c r="F24" s="621"/>
      <c r="G24" s="621"/>
      <c r="H24" s="108"/>
      <c r="I24" s="108"/>
      <c r="J24" s="108"/>
    </row>
    <row r="25" spans="2:19" ht="28.5" customHeight="1" thickBot="1" x14ac:dyDescent="0.3">
      <c r="B25" s="129" t="s">
        <v>369</v>
      </c>
      <c r="C25" s="130" t="s">
        <v>380</v>
      </c>
      <c r="D25" s="634" t="s">
        <v>381</v>
      </c>
      <c r="E25" s="635"/>
      <c r="F25" s="634" t="s">
        <v>382</v>
      </c>
      <c r="G25" s="636"/>
      <c r="H25" s="108"/>
      <c r="I25" s="108"/>
      <c r="J25" s="108"/>
    </row>
    <row r="26" spans="2:19" ht="20.25" customHeight="1" thickBot="1" x14ac:dyDescent="0.3">
      <c r="B26" s="125">
        <v>1</v>
      </c>
      <c r="C26" s="126">
        <v>2</v>
      </c>
      <c r="D26" s="623">
        <v>3</v>
      </c>
      <c r="E26" s="624"/>
      <c r="F26" s="623">
        <v>4</v>
      </c>
      <c r="G26" s="625"/>
      <c r="H26" s="108"/>
      <c r="I26" s="108"/>
      <c r="J26" s="108"/>
    </row>
    <row r="27" spans="2:19" ht="33.75" customHeight="1" thickBot="1" x14ac:dyDescent="0.3">
      <c r="B27" s="127">
        <v>1</v>
      </c>
      <c r="C27" s="128" t="s">
        <v>383</v>
      </c>
      <c r="D27" s="637"/>
      <c r="E27" s="638"/>
      <c r="F27" s="637"/>
      <c r="G27" s="639"/>
      <c r="H27" s="108"/>
      <c r="I27" s="108"/>
      <c r="J27" s="108"/>
    </row>
    <row r="28" spans="2:19" ht="20.25" customHeight="1" thickBot="1" x14ac:dyDescent="0.3">
      <c r="B28" s="629" t="s">
        <v>374</v>
      </c>
      <c r="C28" s="630"/>
      <c r="D28" s="631">
        <f>D27</f>
        <v>0</v>
      </c>
      <c r="E28" s="632"/>
      <c r="F28" s="631">
        <f>F27</f>
        <v>0</v>
      </c>
      <c r="G28" s="633"/>
      <c r="H28" s="108"/>
      <c r="I28" s="114"/>
      <c r="J28" s="108"/>
    </row>
    <row r="29" spans="2:19" ht="18.75" x14ac:dyDescent="0.3">
      <c r="B29" s="642"/>
      <c r="C29" s="642"/>
      <c r="D29" s="642"/>
      <c r="E29" s="642"/>
      <c r="F29" s="642"/>
      <c r="G29" s="642"/>
      <c r="H29" s="642"/>
      <c r="I29" s="642"/>
      <c r="J29" s="642"/>
    </row>
    <row r="30" spans="2:19" ht="18.75" x14ac:dyDescent="0.3">
      <c r="B30" s="131" t="s">
        <v>384</v>
      </c>
      <c r="C30" s="132"/>
      <c r="D30" s="108" t="s">
        <v>66</v>
      </c>
      <c r="E30" s="108"/>
      <c r="F30" s="108"/>
      <c r="G30" s="108"/>
      <c r="H30" s="108"/>
      <c r="I30" s="108"/>
      <c r="J30" s="108"/>
    </row>
    <row r="31" spans="2:19" ht="15" x14ac:dyDescent="0.25">
      <c r="B31" s="108"/>
      <c r="C31" s="108"/>
      <c r="D31" s="108"/>
      <c r="E31" s="108"/>
      <c r="F31" s="108"/>
      <c r="G31" s="108"/>
      <c r="H31" s="108"/>
      <c r="I31" s="108"/>
      <c r="J31" s="108"/>
    </row>
    <row r="32" spans="2:19" s="133" customFormat="1" ht="15" x14ac:dyDescent="0.25">
      <c r="B32" s="108" t="s">
        <v>385</v>
      </c>
      <c r="C32" s="108"/>
      <c r="D32" s="108"/>
      <c r="E32" s="108"/>
      <c r="F32" s="108"/>
      <c r="G32" s="108"/>
      <c r="H32" s="108"/>
      <c r="I32" s="108"/>
      <c r="J32" s="108"/>
      <c r="O32" s="134"/>
      <c r="P32" s="135"/>
      <c r="Q32" s="134"/>
      <c r="R32" s="134"/>
      <c r="S32" s="134"/>
    </row>
    <row r="33" spans="2:19" ht="18" thickBot="1" x14ac:dyDescent="0.35">
      <c r="B33" s="108"/>
      <c r="C33" s="136"/>
      <c r="D33" s="108"/>
      <c r="E33" s="108"/>
      <c r="F33" s="108"/>
      <c r="G33" s="108"/>
      <c r="H33" s="108"/>
      <c r="I33" s="108"/>
      <c r="J33" s="108"/>
      <c r="O33" s="137"/>
      <c r="P33" s="135"/>
      <c r="Q33" s="137"/>
      <c r="R33" s="137"/>
      <c r="S33" s="137"/>
    </row>
    <row r="34" spans="2:19" ht="42" customHeight="1" thickBot="1" x14ac:dyDescent="0.3">
      <c r="B34" s="138" t="s">
        <v>369</v>
      </c>
      <c r="C34" s="139" t="s">
        <v>380</v>
      </c>
      <c r="D34" s="643" t="s">
        <v>386</v>
      </c>
      <c r="E34" s="643"/>
      <c r="F34" s="140" t="s">
        <v>387</v>
      </c>
      <c r="G34" s="140" t="s">
        <v>388</v>
      </c>
      <c r="H34" s="141" t="s">
        <v>389</v>
      </c>
      <c r="I34" s="142"/>
      <c r="J34" s="108"/>
      <c r="O34" s="137"/>
      <c r="P34" s="135"/>
      <c r="Q34" s="137"/>
      <c r="R34" s="137"/>
      <c r="S34" s="137"/>
    </row>
    <row r="35" spans="2:19" ht="15.75" thickBot="1" x14ac:dyDescent="0.3">
      <c r="B35" s="143">
        <v>1</v>
      </c>
      <c r="C35" s="144">
        <v>2</v>
      </c>
      <c r="D35" s="644">
        <v>3</v>
      </c>
      <c r="E35" s="644"/>
      <c r="F35" s="145">
        <v>4</v>
      </c>
      <c r="G35" s="145">
        <v>5</v>
      </c>
      <c r="H35" s="146">
        <v>6</v>
      </c>
      <c r="I35" s="108"/>
      <c r="J35" s="108"/>
      <c r="O35" s="137"/>
      <c r="P35" s="135"/>
      <c r="Q35" s="137"/>
      <c r="R35" s="137"/>
      <c r="S35" s="137"/>
    </row>
    <row r="36" spans="2:19" ht="30" customHeight="1" thickBot="1" x14ac:dyDescent="0.3">
      <c r="B36" s="147">
        <v>1</v>
      </c>
      <c r="C36" s="148" t="s">
        <v>66</v>
      </c>
      <c r="D36" s="645">
        <v>0</v>
      </c>
      <c r="E36" s="645"/>
      <c r="F36" s="149">
        <v>1</v>
      </c>
      <c r="G36" s="149">
        <v>1</v>
      </c>
      <c r="H36" s="150">
        <v>52859.44</v>
      </c>
      <c r="I36" s="108"/>
      <c r="J36" s="108"/>
      <c r="O36" s="137"/>
      <c r="P36" s="135"/>
      <c r="Q36" s="137"/>
      <c r="R36" s="137"/>
      <c r="S36" s="137"/>
    </row>
    <row r="37" spans="2:19" ht="15.75" thickBot="1" x14ac:dyDescent="0.3">
      <c r="B37" s="646" t="s">
        <v>374</v>
      </c>
      <c r="C37" s="647"/>
      <c r="D37" s="648" t="s">
        <v>33</v>
      </c>
      <c r="E37" s="648"/>
      <c r="F37" s="151" t="s">
        <v>33</v>
      </c>
      <c r="G37" s="151" t="s">
        <v>33</v>
      </c>
      <c r="H37" s="152">
        <v>52859.44</v>
      </c>
      <c r="I37" s="108"/>
      <c r="J37" s="108"/>
      <c r="O37" s="137"/>
      <c r="P37" s="135"/>
      <c r="Q37" s="137"/>
      <c r="R37" s="137"/>
      <c r="S37" s="137"/>
    </row>
    <row r="38" spans="2:19" ht="15" x14ac:dyDescent="0.25">
      <c r="B38" s="153"/>
      <c r="C38" s="153"/>
      <c r="D38" s="154"/>
      <c r="E38" s="154"/>
      <c r="F38" s="154"/>
      <c r="G38" s="154"/>
      <c r="H38" s="155"/>
      <c r="I38" s="108"/>
      <c r="J38" s="108"/>
      <c r="O38" s="137"/>
      <c r="P38" s="135"/>
      <c r="Q38" s="137"/>
      <c r="R38" s="137"/>
      <c r="S38" s="137"/>
    </row>
    <row r="39" spans="2:19" ht="15" x14ac:dyDescent="0.25">
      <c r="B39" s="153"/>
      <c r="C39" s="153"/>
      <c r="D39" s="154"/>
      <c r="E39" s="154"/>
      <c r="F39" s="154"/>
      <c r="G39" s="154"/>
      <c r="H39" s="155"/>
      <c r="I39" s="108"/>
      <c r="J39" s="108"/>
      <c r="O39" s="137"/>
      <c r="P39" s="135"/>
      <c r="Q39" s="137"/>
      <c r="R39" s="137"/>
      <c r="S39" s="137"/>
    </row>
    <row r="40" spans="2:19" s="133" customFormat="1" ht="15" x14ac:dyDescent="0.25">
      <c r="B40" s="108" t="s">
        <v>390</v>
      </c>
      <c r="C40" s="132"/>
      <c r="D40" s="108"/>
      <c r="E40" s="108"/>
      <c r="F40" s="108"/>
      <c r="G40" s="108"/>
      <c r="H40" s="108"/>
      <c r="I40" s="108"/>
      <c r="J40" s="108"/>
    </row>
    <row r="41" spans="2:19" ht="15" x14ac:dyDescent="0.25">
      <c r="B41" s="108"/>
      <c r="C41" s="132"/>
      <c r="D41" s="108"/>
      <c r="E41" s="108"/>
      <c r="F41" s="108"/>
      <c r="G41" s="108"/>
      <c r="H41" s="108"/>
      <c r="I41" s="108"/>
      <c r="J41" s="108"/>
    </row>
    <row r="42" spans="2:19" ht="15.75" thickBot="1" x14ac:dyDescent="0.3">
      <c r="B42" s="156" t="s">
        <v>391</v>
      </c>
      <c r="C42" s="132"/>
      <c r="D42" s="108"/>
      <c r="E42" s="108"/>
      <c r="F42" s="108"/>
      <c r="G42" s="108"/>
      <c r="H42" s="108"/>
      <c r="I42" s="108"/>
      <c r="J42" s="108"/>
    </row>
    <row r="43" spans="2:19" ht="45.75" thickBot="1" x14ac:dyDescent="0.3">
      <c r="B43" s="129" t="s">
        <v>369</v>
      </c>
      <c r="C43" s="130" t="s">
        <v>380</v>
      </c>
      <c r="D43" s="130" t="s">
        <v>392</v>
      </c>
      <c r="E43" s="130" t="s">
        <v>393</v>
      </c>
      <c r="F43" s="130" t="s">
        <v>394</v>
      </c>
      <c r="G43" s="130" t="s">
        <v>395</v>
      </c>
      <c r="H43" s="649" t="s">
        <v>396</v>
      </c>
      <c r="I43" s="650"/>
      <c r="J43" s="108"/>
    </row>
    <row r="44" spans="2:19" ht="15.75" thickBot="1" x14ac:dyDescent="0.3">
      <c r="B44" s="125">
        <v>1</v>
      </c>
      <c r="C44" s="126">
        <v>2</v>
      </c>
      <c r="D44" s="157">
        <v>3</v>
      </c>
      <c r="E44" s="157">
        <v>4</v>
      </c>
      <c r="F44" s="157">
        <v>5</v>
      </c>
      <c r="G44" s="157">
        <v>6</v>
      </c>
      <c r="H44" s="623">
        <v>7</v>
      </c>
      <c r="I44" s="625"/>
      <c r="J44" s="108"/>
    </row>
    <row r="45" spans="2:19" ht="15" x14ac:dyDescent="0.25">
      <c r="B45" s="127">
        <v>1</v>
      </c>
      <c r="C45" s="128" t="s">
        <v>397</v>
      </c>
      <c r="D45" s="158" t="s">
        <v>398</v>
      </c>
      <c r="E45" s="159">
        <v>16891.669999999998</v>
      </c>
      <c r="F45" s="159">
        <v>30</v>
      </c>
      <c r="G45" s="159"/>
      <c r="H45" s="640">
        <v>1500000</v>
      </c>
      <c r="I45" s="641"/>
      <c r="J45" s="108"/>
    </row>
    <row r="46" spans="2:19" ht="15" x14ac:dyDescent="0.25">
      <c r="B46" s="127">
        <v>2</v>
      </c>
      <c r="C46" s="128" t="s">
        <v>399</v>
      </c>
      <c r="D46" s="158" t="s">
        <v>398</v>
      </c>
      <c r="E46" s="159">
        <v>251.28</v>
      </c>
      <c r="F46" s="159">
        <v>1800</v>
      </c>
      <c r="G46" s="159"/>
      <c r="H46" s="651">
        <v>1515086</v>
      </c>
      <c r="I46" s="652"/>
      <c r="J46" s="108"/>
    </row>
    <row r="47" spans="2:19" ht="15.75" thickBot="1" x14ac:dyDescent="0.3">
      <c r="B47" s="127">
        <v>3</v>
      </c>
      <c r="C47" s="160" t="s">
        <v>400</v>
      </c>
      <c r="D47" s="149" t="s">
        <v>398</v>
      </c>
      <c r="E47" s="161">
        <v>220.04</v>
      </c>
      <c r="F47" s="162">
        <v>900</v>
      </c>
      <c r="G47" s="161"/>
      <c r="H47" s="653">
        <v>982000</v>
      </c>
      <c r="I47" s="654"/>
      <c r="J47" s="108"/>
    </row>
    <row r="48" spans="2:19" ht="15.75" thickBot="1" x14ac:dyDescent="0.3">
      <c r="B48" s="629" t="s">
        <v>374</v>
      </c>
      <c r="C48" s="630"/>
      <c r="D48" s="163" t="s">
        <v>33</v>
      </c>
      <c r="E48" s="164" t="s">
        <v>33</v>
      </c>
      <c r="F48" s="164" t="s">
        <v>33</v>
      </c>
      <c r="G48" s="164" t="s">
        <v>33</v>
      </c>
      <c r="H48" s="618">
        <f>H45+H46+H47</f>
        <v>3997086</v>
      </c>
      <c r="I48" s="620"/>
      <c r="J48" s="108"/>
    </row>
    <row r="49" spans="2:19" ht="15" x14ac:dyDescent="0.25">
      <c r="B49" s="153"/>
      <c r="C49" s="153"/>
      <c r="D49" s="155"/>
      <c r="E49" s="155"/>
      <c r="F49" s="155"/>
      <c r="G49" s="155"/>
      <c r="H49" s="155"/>
      <c r="I49" s="155"/>
      <c r="J49" s="108"/>
    </row>
    <row r="50" spans="2:19" ht="15.75" thickBot="1" x14ac:dyDescent="0.3">
      <c r="B50" s="156" t="s">
        <v>401</v>
      </c>
      <c r="C50" s="153"/>
      <c r="D50" s="153"/>
      <c r="E50" s="153"/>
      <c r="F50" s="153"/>
      <c r="G50" s="108"/>
      <c r="H50" s="108"/>
      <c r="I50" s="108"/>
      <c r="J50" s="108"/>
    </row>
    <row r="51" spans="2:19" ht="45.75" thickBot="1" x14ac:dyDescent="0.3">
      <c r="B51" s="129" t="s">
        <v>369</v>
      </c>
      <c r="C51" s="130" t="s">
        <v>380</v>
      </c>
      <c r="D51" s="130" t="s">
        <v>392</v>
      </c>
      <c r="E51" s="130" t="s">
        <v>393</v>
      </c>
      <c r="F51" s="130" t="s">
        <v>394</v>
      </c>
      <c r="G51" s="130" t="s">
        <v>395</v>
      </c>
      <c r="H51" s="649" t="s">
        <v>396</v>
      </c>
      <c r="I51" s="650"/>
      <c r="J51" s="108"/>
      <c r="O51" s="165"/>
      <c r="P51" s="166"/>
      <c r="Q51" s="165"/>
      <c r="R51" s="165"/>
      <c r="S51" s="165"/>
    </row>
    <row r="52" spans="2:19" ht="15.75" thickBot="1" x14ac:dyDescent="0.3">
      <c r="B52" s="125">
        <v>1</v>
      </c>
      <c r="C52" s="126">
        <v>2</v>
      </c>
      <c r="D52" s="157">
        <v>3</v>
      </c>
      <c r="E52" s="157">
        <v>4</v>
      </c>
      <c r="F52" s="157">
        <v>5</v>
      </c>
      <c r="G52" s="157">
        <v>6</v>
      </c>
      <c r="H52" s="623">
        <v>7</v>
      </c>
      <c r="I52" s="625"/>
      <c r="J52" s="108"/>
      <c r="O52" s="167"/>
      <c r="P52" s="168"/>
      <c r="Q52" s="167"/>
      <c r="R52" s="167"/>
      <c r="S52" s="167"/>
    </row>
    <row r="53" spans="2:19" ht="15" x14ac:dyDescent="0.25">
      <c r="B53" s="127">
        <v>1</v>
      </c>
      <c r="C53" s="128" t="s">
        <v>402</v>
      </c>
      <c r="D53" s="158" t="s">
        <v>403</v>
      </c>
      <c r="E53" s="159">
        <v>32.07</v>
      </c>
      <c r="F53" s="159">
        <v>2100</v>
      </c>
      <c r="G53" s="169"/>
      <c r="H53" s="640">
        <v>9500000</v>
      </c>
      <c r="I53" s="641"/>
      <c r="J53" s="108"/>
      <c r="O53" s="137"/>
      <c r="P53" s="135"/>
      <c r="Q53" s="137"/>
      <c r="R53" s="137"/>
      <c r="S53" s="137"/>
    </row>
    <row r="54" spans="2:19" ht="15" x14ac:dyDescent="0.25">
      <c r="B54" s="170">
        <v>2</v>
      </c>
      <c r="C54" s="160" t="s">
        <v>404</v>
      </c>
      <c r="D54" s="171" t="s">
        <v>405</v>
      </c>
      <c r="E54" s="172">
        <v>124026.65</v>
      </c>
      <c r="F54" s="172">
        <v>6</v>
      </c>
      <c r="G54" s="172"/>
      <c r="H54" s="655">
        <f>1350000+600000+571200+400000</f>
        <v>2921200</v>
      </c>
      <c r="I54" s="656"/>
      <c r="J54" s="108"/>
    </row>
    <row r="55" spans="2:19" ht="15.75" thickBot="1" x14ac:dyDescent="0.3">
      <c r="B55" s="170">
        <v>3</v>
      </c>
      <c r="C55" s="173" t="s">
        <v>406</v>
      </c>
      <c r="D55" s="174"/>
      <c r="E55" s="175"/>
      <c r="F55" s="175">
        <v>0</v>
      </c>
      <c r="G55" s="175"/>
      <c r="H55" s="657"/>
      <c r="I55" s="658"/>
      <c r="J55" s="108"/>
    </row>
    <row r="56" spans="2:19" ht="15.75" thickBot="1" x14ac:dyDescent="0.3">
      <c r="B56" s="629" t="s">
        <v>374</v>
      </c>
      <c r="C56" s="630"/>
      <c r="D56" s="163" t="s">
        <v>33</v>
      </c>
      <c r="E56" s="163" t="s">
        <v>33</v>
      </c>
      <c r="F56" s="163" t="s">
        <v>33</v>
      </c>
      <c r="G56" s="163" t="s">
        <v>33</v>
      </c>
      <c r="H56" s="618">
        <f>H53+H54</f>
        <v>12421200</v>
      </c>
      <c r="I56" s="620"/>
      <c r="J56" s="108"/>
      <c r="O56" s="137"/>
      <c r="P56" s="135"/>
      <c r="Q56" s="137"/>
      <c r="R56" s="137"/>
      <c r="S56" s="137"/>
    </row>
    <row r="57" spans="2:19" ht="15" x14ac:dyDescent="0.25">
      <c r="B57" s="153"/>
      <c r="C57" s="153"/>
      <c r="D57" s="155"/>
      <c r="E57" s="155"/>
      <c r="F57" s="155"/>
      <c r="G57" s="155"/>
      <c r="H57" s="155"/>
      <c r="I57" s="155"/>
      <c r="J57" s="108"/>
      <c r="O57" s="137"/>
      <c r="P57" s="135"/>
      <c r="Q57" s="137"/>
      <c r="R57" s="137"/>
      <c r="S57" s="137"/>
    </row>
    <row r="58" spans="2:19" s="133" customFormat="1" ht="15" x14ac:dyDescent="0.25">
      <c r="B58" s="108" t="s">
        <v>407</v>
      </c>
      <c r="C58" s="132"/>
      <c r="D58" s="108"/>
      <c r="E58" s="108"/>
      <c r="F58" s="108"/>
      <c r="G58" s="108"/>
      <c r="H58" s="108"/>
      <c r="I58" s="108"/>
      <c r="J58" s="108"/>
      <c r="O58" s="134"/>
      <c r="P58" s="135"/>
      <c r="Q58" s="134"/>
      <c r="R58" s="134"/>
      <c r="S58" s="134"/>
    </row>
    <row r="59" spans="2:19" ht="15.75" thickBot="1" x14ac:dyDescent="0.3">
      <c r="B59" s="108"/>
      <c r="C59" s="132"/>
      <c r="D59" s="108"/>
      <c r="E59" s="108"/>
      <c r="F59" s="108"/>
      <c r="G59" s="108"/>
      <c r="H59" s="176"/>
      <c r="I59" s="108"/>
      <c r="J59" s="108"/>
      <c r="O59" s="137"/>
      <c r="P59" s="135"/>
      <c r="Q59" s="137"/>
      <c r="R59" s="137"/>
      <c r="S59" s="137"/>
    </row>
    <row r="60" spans="2:19" ht="30.75" thickBot="1" x14ac:dyDescent="0.3">
      <c r="B60" s="129" t="s">
        <v>369</v>
      </c>
      <c r="C60" s="130" t="s">
        <v>380</v>
      </c>
      <c r="D60" s="130" t="s">
        <v>408</v>
      </c>
      <c r="E60" s="130" t="s">
        <v>409</v>
      </c>
      <c r="F60" s="177" t="s">
        <v>410</v>
      </c>
      <c r="G60" s="108"/>
      <c r="H60" s="108"/>
      <c r="I60" s="108"/>
      <c r="J60" s="108"/>
      <c r="N60" s="137"/>
      <c r="O60" s="135"/>
      <c r="P60" s="137"/>
      <c r="Q60" s="137"/>
      <c r="R60" s="137"/>
    </row>
    <row r="61" spans="2:19" ht="15.75" thickBot="1" x14ac:dyDescent="0.3">
      <c r="B61" s="125">
        <v>1</v>
      </c>
      <c r="C61" s="157">
        <v>2</v>
      </c>
      <c r="D61" s="157">
        <v>3</v>
      </c>
      <c r="E61" s="157">
        <v>4</v>
      </c>
      <c r="F61" s="157">
        <v>5</v>
      </c>
      <c r="G61" s="108"/>
      <c r="H61" s="124"/>
      <c r="I61" s="178"/>
      <c r="J61" s="108"/>
      <c r="N61" s="137"/>
      <c r="O61" s="135"/>
      <c r="P61" s="137"/>
      <c r="Q61" s="137"/>
      <c r="R61" s="137"/>
    </row>
    <row r="62" spans="2:19" ht="15.75" thickBot="1" x14ac:dyDescent="0.3">
      <c r="B62" s="147">
        <v>1</v>
      </c>
      <c r="C62" s="179" t="s">
        <v>411</v>
      </c>
      <c r="D62" s="149">
        <v>4500</v>
      </c>
      <c r="E62" s="149">
        <v>12</v>
      </c>
      <c r="F62" s="180">
        <v>54000</v>
      </c>
      <c r="G62" s="108"/>
      <c r="H62" s="108"/>
      <c r="I62" s="108"/>
      <c r="J62" s="108"/>
      <c r="N62" s="137"/>
      <c r="O62" s="135"/>
      <c r="P62" s="137"/>
      <c r="Q62" s="137"/>
      <c r="R62" s="137"/>
    </row>
    <row r="63" spans="2:19" ht="15.75" thickBot="1" x14ac:dyDescent="0.3">
      <c r="B63" s="629" t="s">
        <v>374</v>
      </c>
      <c r="C63" s="630"/>
      <c r="D63" s="163" t="s">
        <v>33</v>
      </c>
      <c r="E63" s="163" t="s">
        <v>33</v>
      </c>
      <c r="F63" s="181">
        <v>54000</v>
      </c>
      <c r="G63" s="108"/>
      <c r="H63" s="108"/>
      <c r="I63" s="108"/>
      <c r="J63" s="108"/>
      <c r="N63" s="137"/>
      <c r="O63" s="135"/>
      <c r="P63" s="137"/>
      <c r="Q63" s="137"/>
      <c r="R63" s="137"/>
    </row>
    <row r="64" spans="2:19" ht="14.25" customHeight="1" x14ac:dyDescent="0.25">
      <c r="B64" s="108"/>
      <c r="C64" s="132"/>
      <c r="D64" s="108"/>
      <c r="E64" s="108"/>
      <c r="F64" s="108"/>
      <c r="G64" s="108"/>
      <c r="H64" s="108"/>
      <c r="I64" s="108"/>
      <c r="J64" s="108"/>
      <c r="O64" s="137"/>
      <c r="P64" s="135"/>
      <c r="Q64" s="137"/>
      <c r="R64" s="137"/>
      <c r="S64" s="137"/>
    </row>
    <row r="65" spans="2:19" s="133" customFormat="1" ht="36" customHeight="1" x14ac:dyDescent="0.25">
      <c r="B65" s="659" t="s">
        <v>412</v>
      </c>
      <c r="C65" s="659"/>
      <c r="D65" s="659"/>
      <c r="E65" s="659"/>
      <c r="F65" s="659"/>
      <c r="G65" s="659"/>
      <c r="H65" s="659"/>
      <c r="I65" s="659"/>
      <c r="J65" s="659"/>
      <c r="O65" s="134"/>
      <c r="P65" s="135"/>
      <c r="Q65" s="134"/>
      <c r="R65" s="134"/>
      <c r="S65" s="134"/>
    </row>
    <row r="66" spans="2:19" ht="15.75" thickBot="1" x14ac:dyDescent="0.3">
      <c r="B66" s="108"/>
      <c r="C66" s="132"/>
      <c r="D66" s="108"/>
      <c r="E66" s="108"/>
      <c r="F66" s="108"/>
      <c r="G66" s="108"/>
      <c r="H66" s="108"/>
      <c r="I66" s="108"/>
      <c r="J66" s="108"/>
    </row>
    <row r="67" spans="2:19" ht="36.75" customHeight="1" thickBot="1" x14ac:dyDescent="0.3">
      <c r="B67" s="182" t="s">
        <v>369</v>
      </c>
      <c r="C67" s="183" t="s">
        <v>380</v>
      </c>
      <c r="D67" s="183" t="s">
        <v>413</v>
      </c>
      <c r="E67" s="183" t="s">
        <v>414</v>
      </c>
      <c r="F67" s="184" t="s">
        <v>415</v>
      </c>
      <c r="G67" s="108"/>
      <c r="H67" s="108"/>
      <c r="I67" s="108"/>
      <c r="J67" s="108"/>
      <c r="O67" s="137"/>
      <c r="P67" s="135"/>
      <c r="Q67" s="137"/>
      <c r="R67" s="137"/>
      <c r="S67" s="137"/>
    </row>
    <row r="68" spans="2:19" ht="15.75" thickBot="1" x14ac:dyDescent="0.3">
      <c r="B68" s="125">
        <v>1</v>
      </c>
      <c r="C68" s="126">
        <v>2</v>
      </c>
      <c r="D68" s="144">
        <v>3</v>
      </c>
      <c r="E68" s="185">
        <v>4</v>
      </c>
      <c r="F68" s="146">
        <v>5</v>
      </c>
      <c r="G68" s="108"/>
      <c r="H68" s="108"/>
      <c r="I68" s="108"/>
      <c r="J68" s="108"/>
      <c r="O68" s="137"/>
      <c r="P68" s="135"/>
      <c r="Q68" s="137"/>
      <c r="R68" s="137"/>
      <c r="S68" s="137"/>
    </row>
    <row r="69" spans="2:19" ht="15" x14ac:dyDescent="0.25">
      <c r="B69" s="186">
        <v>1</v>
      </c>
      <c r="C69" s="187" t="s">
        <v>416</v>
      </c>
      <c r="D69" s="188">
        <v>1</v>
      </c>
      <c r="E69" s="189">
        <v>50000</v>
      </c>
      <c r="F69" s="190">
        <v>50000</v>
      </c>
      <c r="G69" s="108"/>
      <c r="H69" s="191"/>
      <c r="I69" s="192"/>
      <c r="J69" s="108"/>
      <c r="O69" s="137"/>
      <c r="P69" s="135"/>
      <c r="Q69" s="137"/>
      <c r="R69" s="137"/>
      <c r="S69" s="137"/>
    </row>
    <row r="70" spans="2:19" ht="40.5" x14ac:dyDescent="0.25">
      <c r="B70" s="186">
        <v>2</v>
      </c>
      <c r="C70" s="187" t="s">
        <v>417</v>
      </c>
      <c r="D70" s="188">
        <v>4</v>
      </c>
      <c r="E70" s="189">
        <v>13350</v>
      </c>
      <c r="F70" s="190">
        <f>D70*E70</f>
        <v>53400</v>
      </c>
      <c r="G70" s="108"/>
      <c r="H70" s="192"/>
      <c r="I70" s="108"/>
      <c r="J70" s="108"/>
      <c r="O70" s="137"/>
      <c r="P70" s="135"/>
      <c r="Q70" s="137"/>
      <c r="R70" s="137"/>
      <c r="S70" s="137"/>
    </row>
    <row r="71" spans="2:19" ht="40.5" x14ac:dyDescent="0.25">
      <c r="B71" s="186">
        <v>3</v>
      </c>
      <c r="C71" s="193" t="s">
        <v>418</v>
      </c>
      <c r="D71" s="188">
        <v>0</v>
      </c>
      <c r="E71" s="189">
        <v>0</v>
      </c>
      <c r="F71" s="190">
        <v>0</v>
      </c>
      <c r="G71" s="108"/>
      <c r="H71" s="191"/>
      <c r="I71" s="108"/>
      <c r="J71" s="108"/>
      <c r="O71" s="137"/>
      <c r="P71" s="135"/>
      <c r="Q71" s="137"/>
      <c r="R71" s="137"/>
      <c r="S71" s="137"/>
    </row>
    <row r="72" spans="2:19" ht="40.5" x14ac:dyDescent="0.25">
      <c r="B72" s="186">
        <v>4</v>
      </c>
      <c r="C72" s="193" t="s">
        <v>419</v>
      </c>
      <c r="D72" s="188">
        <v>12</v>
      </c>
      <c r="E72" s="189">
        <v>10000</v>
      </c>
      <c r="F72" s="190">
        <f t="shared" ref="F72:F83" si="0">D72*E72</f>
        <v>120000</v>
      </c>
      <c r="G72" s="108"/>
      <c r="H72" s="108"/>
      <c r="I72" s="108"/>
      <c r="J72" s="108"/>
      <c r="O72" s="137"/>
      <c r="P72" s="135"/>
      <c r="Q72" s="137"/>
      <c r="R72" s="137"/>
      <c r="S72" s="137"/>
    </row>
    <row r="73" spans="2:19" ht="15" x14ac:dyDescent="0.25">
      <c r="B73" s="186">
        <v>5</v>
      </c>
      <c r="C73" s="193" t="s">
        <v>420</v>
      </c>
      <c r="D73" s="188">
        <v>1</v>
      </c>
      <c r="E73" s="189">
        <v>10000</v>
      </c>
      <c r="F73" s="190">
        <f t="shared" si="0"/>
        <v>10000</v>
      </c>
      <c r="G73" s="108"/>
      <c r="H73" s="108"/>
      <c r="I73" s="124"/>
      <c r="J73" s="108"/>
      <c r="O73" s="137"/>
      <c r="P73" s="135"/>
      <c r="Q73" s="137"/>
      <c r="R73" s="137"/>
      <c r="S73" s="137"/>
    </row>
    <row r="74" spans="2:19" ht="40.5" x14ac:dyDescent="0.25">
      <c r="B74" s="186">
        <v>6</v>
      </c>
      <c r="C74" s="193" t="s">
        <v>421</v>
      </c>
      <c r="D74" s="188">
        <v>0</v>
      </c>
      <c r="E74" s="189">
        <v>0</v>
      </c>
      <c r="F74" s="190">
        <f t="shared" si="0"/>
        <v>0</v>
      </c>
      <c r="G74" s="108"/>
      <c r="H74" s="108"/>
      <c r="I74" s="108"/>
      <c r="J74" s="108"/>
      <c r="O74" s="137"/>
      <c r="P74" s="135"/>
      <c r="Q74" s="137"/>
      <c r="R74" s="137"/>
      <c r="S74" s="137"/>
    </row>
    <row r="75" spans="2:19" ht="15" x14ac:dyDescent="0.25">
      <c r="B75" s="186">
        <v>7</v>
      </c>
      <c r="C75" s="193" t="s">
        <v>422</v>
      </c>
      <c r="D75" s="194">
        <v>0</v>
      </c>
      <c r="E75" s="195">
        <v>0</v>
      </c>
      <c r="F75" s="190">
        <f t="shared" si="0"/>
        <v>0</v>
      </c>
      <c r="G75" s="108"/>
      <c r="H75" s="108"/>
      <c r="I75" s="108"/>
      <c r="J75" s="108"/>
      <c r="O75" s="137"/>
      <c r="P75" s="135"/>
      <c r="Q75" s="137"/>
      <c r="R75" s="137"/>
      <c r="S75" s="137"/>
    </row>
    <row r="76" spans="2:19" ht="15" x14ac:dyDescent="0.25">
      <c r="B76" s="186">
        <v>8</v>
      </c>
      <c r="C76" s="193" t="s">
        <v>423</v>
      </c>
      <c r="D76" s="194">
        <v>0</v>
      </c>
      <c r="E76" s="195">
        <v>0</v>
      </c>
      <c r="F76" s="190">
        <f t="shared" si="0"/>
        <v>0</v>
      </c>
      <c r="G76" s="108"/>
      <c r="H76" s="108"/>
      <c r="I76" s="108"/>
      <c r="J76" s="108"/>
      <c r="O76" s="137"/>
      <c r="P76" s="135"/>
      <c r="Q76" s="137"/>
      <c r="R76" s="137"/>
      <c r="S76" s="137"/>
    </row>
    <row r="77" spans="2:19" ht="21.75" customHeight="1" x14ac:dyDescent="0.25">
      <c r="B77" s="186">
        <v>9</v>
      </c>
      <c r="C77" s="193" t="s">
        <v>424</v>
      </c>
      <c r="D77" s="194">
        <v>0</v>
      </c>
      <c r="E77" s="195">
        <v>0</v>
      </c>
      <c r="F77" s="190">
        <f t="shared" si="0"/>
        <v>0</v>
      </c>
      <c r="G77" s="108"/>
      <c r="H77" s="108"/>
      <c r="I77" s="108"/>
      <c r="J77" s="108"/>
      <c r="O77" s="137"/>
      <c r="P77" s="135"/>
      <c r="Q77" s="137"/>
      <c r="R77" s="137"/>
      <c r="S77" s="137"/>
    </row>
    <row r="78" spans="2:19" ht="27" x14ac:dyDescent="0.25">
      <c r="B78" s="196">
        <v>10</v>
      </c>
      <c r="C78" s="193" t="s">
        <v>425</v>
      </c>
      <c r="D78" s="194">
        <v>10</v>
      </c>
      <c r="E78" s="195">
        <v>10000</v>
      </c>
      <c r="F78" s="197">
        <f t="shared" si="0"/>
        <v>100000</v>
      </c>
      <c r="G78" s="108"/>
      <c r="H78" s="108"/>
      <c r="I78" s="108"/>
      <c r="J78" s="108"/>
      <c r="O78" s="137"/>
      <c r="P78" s="135"/>
      <c r="Q78" s="137"/>
      <c r="R78" s="137"/>
      <c r="S78" s="137"/>
    </row>
    <row r="79" spans="2:19" ht="15" x14ac:dyDescent="0.25">
      <c r="B79" s="186">
        <v>11</v>
      </c>
      <c r="C79" s="193" t="s">
        <v>426</v>
      </c>
      <c r="D79" s="194">
        <v>1</v>
      </c>
      <c r="E79" s="195">
        <v>25804</v>
      </c>
      <c r="F79" s="197">
        <v>25804</v>
      </c>
      <c r="G79" s="198"/>
      <c r="H79" s="108"/>
      <c r="I79" s="108"/>
      <c r="J79" s="108"/>
      <c r="O79" s="137"/>
      <c r="P79" s="135"/>
      <c r="Q79" s="137"/>
      <c r="R79" s="137"/>
      <c r="S79" s="137"/>
    </row>
    <row r="80" spans="2:19" ht="15" x14ac:dyDescent="0.25">
      <c r="B80" s="186">
        <v>12</v>
      </c>
      <c r="C80" s="193" t="s">
        <v>427</v>
      </c>
      <c r="D80" s="194">
        <v>12</v>
      </c>
      <c r="E80" s="195">
        <v>12834</v>
      </c>
      <c r="F80" s="197">
        <f t="shared" si="0"/>
        <v>154008</v>
      </c>
      <c r="G80" s="108"/>
      <c r="H80" s="108"/>
      <c r="I80" s="108"/>
      <c r="J80" s="108"/>
      <c r="O80" s="137"/>
      <c r="P80" s="135"/>
      <c r="Q80" s="137"/>
      <c r="R80" s="137"/>
      <c r="S80" s="137"/>
    </row>
    <row r="81" spans="2:20" ht="15" x14ac:dyDescent="0.25">
      <c r="B81" s="196">
        <v>13</v>
      </c>
      <c r="C81" s="193" t="s">
        <v>428</v>
      </c>
      <c r="D81" s="194">
        <v>12</v>
      </c>
      <c r="E81" s="195">
        <v>3900</v>
      </c>
      <c r="F81" s="197">
        <f t="shared" si="0"/>
        <v>46800</v>
      </c>
      <c r="G81" s="108"/>
      <c r="H81" s="108"/>
      <c r="I81" s="108"/>
      <c r="J81" s="108"/>
      <c r="O81" s="137"/>
      <c r="P81" s="135"/>
      <c r="Q81" s="137"/>
      <c r="R81" s="137"/>
      <c r="S81" s="137"/>
    </row>
    <row r="82" spans="2:20" ht="15" x14ac:dyDescent="0.25">
      <c r="B82" s="186">
        <v>14</v>
      </c>
      <c r="C82" s="193" t="s">
        <v>429</v>
      </c>
      <c r="D82" s="194">
        <v>1</v>
      </c>
      <c r="E82" s="195">
        <v>8800</v>
      </c>
      <c r="F82" s="197">
        <f t="shared" si="0"/>
        <v>8800</v>
      </c>
      <c r="G82" s="108"/>
      <c r="H82" s="108"/>
      <c r="I82" s="108"/>
      <c r="J82" s="108"/>
      <c r="O82" s="137"/>
      <c r="P82" s="135"/>
      <c r="Q82" s="137"/>
      <c r="R82" s="137"/>
      <c r="S82" s="137"/>
    </row>
    <row r="83" spans="2:20" ht="15" x14ac:dyDescent="0.25">
      <c r="B83" s="186">
        <v>15</v>
      </c>
      <c r="C83" s="193" t="s">
        <v>430</v>
      </c>
      <c r="D83" s="194">
        <v>1</v>
      </c>
      <c r="E83" s="195">
        <v>138168</v>
      </c>
      <c r="F83" s="197">
        <f t="shared" si="0"/>
        <v>138168</v>
      </c>
      <c r="G83" s="108"/>
      <c r="H83" s="108"/>
      <c r="I83" s="108"/>
      <c r="J83" s="108"/>
      <c r="O83" s="137"/>
      <c r="P83" s="135"/>
      <c r="Q83" s="137"/>
      <c r="R83" s="137"/>
      <c r="S83" s="137"/>
    </row>
    <row r="84" spans="2:20" ht="15" x14ac:dyDescent="0.25">
      <c r="B84" s="196">
        <v>16</v>
      </c>
      <c r="C84" s="193" t="s">
        <v>431</v>
      </c>
      <c r="D84" s="194">
        <v>12</v>
      </c>
      <c r="E84" s="195">
        <v>7200</v>
      </c>
      <c r="F84" s="197">
        <f>D84*E84</f>
        <v>86400</v>
      </c>
      <c r="G84" s="108"/>
      <c r="H84" s="108"/>
      <c r="I84" s="108"/>
      <c r="J84" s="108"/>
      <c r="O84" s="137"/>
      <c r="P84" s="135"/>
      <c r="Q84" s="137"/>
      <c r="R84" s="137"/>
      <c r="S84" s="137"/>
    </row>
    <row r="85" spans="2:20" ht="41.25" thickBot="1" x14ac:dyDescent="0.3">
      <c r="B85" s="186">
        <v>17</v>
      </c>
      <c r="C85" s="199" t="s">
        <v>432</v>
      </c>
      <c r="D85" s="200">
        <v>4</v>
      </c>
      <c r="E85" s="201">
        <f>F85/D85</f>
        <v>328048.27500000002</v>
      </c>
      <c r="F85" s="202">
        <f>1250000+62193.1</f>
        <v>1312193.1000000001</v>
      </c>
      <c r="G85" s="108"/>
      <c r="H85" s="108"/>
      <c r="I85" s="108"/>
      <c r="J85" s="108"/>
      <c r="O85" s="137"/>
      <c r="P85" s="135"/>
      <c r="Q85" s="137"/>
      <c r="R85" s="137"/>
      <c r="S85" s="137"/>
    </row>
    <row r="86" spans="2:20" ht="15.75" thickBot="1" x14ac:dyDescent="0.3">
      <c r="B86" s="203"/>
      <c r="C86" s="199" t="s">
        <v>374</v>
      </c>
      <c r="D86" s="200"/>
      <c r="E86" s="201"/>
      <c r="F86" s="204">
        <f>F69+F70+F71+F72+F73+F74+F78+F79+F80+F81+F82+F83+F84+F85</f>
        <v>2105573.1</v>
      </c>
      <c r="G86" s="108"/>
      <c r="H86" s="108"/>
      <c r="I86" s="108"/>
      <c r="J86" s="108"/>
      <c r="O86" s="137"/>
      <c r="P86" s="135"/>
      <c r="Q86" s="137"/>
      <c r="R86" s="137"/>
      <c r="S86" s="137"/>
    </row>
    <row r="87" spans="2:20" ht="15" x14ac:dyDescent="0.25">
      <c r="B87" s="205"/>
      <c r="C87" s="206"/>
      <c r="D87" s="207"/>
      <c r="E87" s="208"/>
      <c r="F87" s="209"/>
      <c r="G87" s="108"/>
      <c r="H87" s="124"/>
      <c r="I87" s="108"/>
      <c r="J87" s="108"/>
      <c r="O87" s="137"/>
      <c r="P87" s="135"/>
      <c r="Q87" s="137"/>
      <c r="R87" s="137"/>
      <c r="S87" s="137"/>
    </row>
    <row r="88" spans="2:20" s="133" customFormat="1" ht="15" x14ac:dyDescent="0.25">
      <c r="B88" s="659" t="s">
        <v>433</v>
      </c>
      <c r="C88" s="659"/>
      <c r="D88" s="659"/>
      <c r="E88" s="659"/>
      <c r="F88" s="659"/>
      <c r="G88" s="659"/>
      <c r="H88" s="659"/>
      <c r="I88" s="659"/>
      <c r="J88" s="659"/>
      <c r="O88" s="134"/>
      <c r="P88" s="135"/>
      <c r="Q88" s="134"/>
      <c r="R88" s="134"/>
      <c r="S88" s="134"/>
    </row>
    <row r="89" spans="2:20" s="133" customFormat="1" ht="15.75" thickBot="1" x14ac:dyDescent="0.3">
      <c r="B89" s="210"/>
      <c r="C89" s="211"/>
      <c r="D89" s="212"/>
      <c r="E89" s="212"/>
      <c r="F89" s="207"/>
      <c r="G89" s="108"/>
      <c r="H89" s="108"/>
      <c r="I89" s="108"/>
      <c r="J89" s="108"/>
      <c r="O89" s="134"/>
      <c r="P89" s="135"/>
      <c r="Q89" s="134"/>
      <c r="R89" s="134"/>
      <c r="S89" s="134"/>
    </row>
    <row r="90" spans="2:20" ht="75.75" customHeight="1" thickBot="1" x14ac:dyDescent="0.3">
      <c r="B90" s="129" t="s">
        <v>369</v>
      </c>
      <c r="C90" s="130" t="s">
        <v>380</v>
      </c>
      <c r="D90" s="634" t="s">
        <v>434</v>
      </c>
      <c r="E90" s="635"/>
      <c r="F90" s="634" t="s">
        <v>435</v>
      </c>
      <c r="G90" s="636"/>
      <c r="H90" s="108"/>
      <c r="I90" s="108"/>
      <c r="J90" s="108"/>
      <c r="P90" s="137"/>
      <c r="Q90" s="135"/>
      <c r="R90" s="137"/>
      <c r="S90" s="137"/>
      <c r="T90" s="137"/>
    </row>
    <row r="91" spans="2:20" ht="15.75" thickBot="1" x14ac:dyDescent="0.3">
      <c r="B91" s="125">
        <v>1</v>
      </c>
      <c r="C91" s="126">
        <v>2</v>
      </c>
      <c r="D91" s="660">
        <v>3</v>
      </c>
      <c r="E91" s="661"/>
      <c r="F91" s="660">
        <v>4</v>
      </c>
      <c r="G91" s="662"/>
      <c r="H91" s="108"/>
      <c r="I91" s="108"/>
      <c r="J91" s="108"/>
      <c r="P91" s="137"/>
      <c r="Q91" s="135"/>
      <c r="R91" s="137"/>
      <c r="S91" s="137"/>
      <c r="T91" s="137"/>
    </row>
    <row r="92" spans="2:20" ht="15" x14ac:dyDescent="0.25">
      <c r="B92" s="147">
        <v>1</v>
      </c>
      <c r="C92" s="160" t="s">
        <v>436</v>
      </c>
      <c r="D92" s="663">
        <v>1</v>
      </c>
      <c r="E92" s="664"/>
      <c r="F92" s="665">
        <v>17800</v>
      </c>
      <c r="G92" s="666"/>
      <c r="H92" s="108"/>
      <c r="I92" s="108"/>
      <c r="J92" s="108"/>
      <c r="P92" s="137"/>
      <c r="Q92" s="135"/>
      <c r="R92" s="137"/>
      <c r="S92" s="137"/>
      <c r="T92" s="137"/>
    </row>
    <row r="93" spans="2:20" ht="15" x14ac:dyDescent="0.25">
      <c r="B93" s="170">
        <v>2</v>
      </c>
      <c r="C93" s="213" t="s">
        <v>437</v>
      </c>
      <c r="D93" s="667">
        <v>10</v>
      </c>
      <c r="E93" s="668"/>
      <c r="F93" s="669">
        <v>16229</v>
      </c>
      <c r="G93" s="670"/>
      <c r="H93" s="108"/>
      <c r="I93" s="108"/>
      <c r="J93" s="108"/>
      <c r="P93" s="137"/>
      <c r="Q93" s="135"/>
      <c r="R93" s="137"/>
      <c r="S93" s="137"/>
      <c r="T93" s="137"/>
    </row>
    <row r="94" spans="2:20" ht="30" x14ac:dyDescent="0.25">
      <c r="B94" s="170">
        <v>3</v>
      </c>
      <c r="C94" s="213" t="s">
        <v>438</v>
      </c>
      <c r="D94" s="671">
        <v>1</v>
      </c>
      <c r="E94" s="672"/>
      <c r="F94" s="673">
        <v>46920</v>
      </c>
      <c r="G94" s="674"/>
      <c r="H94" s="108"/>
      <c r="I94" s="108"/>
      <c r="J94" s="108"/>
      <c r="O94" s="137"/>
      <c r="P94" s="135"/>
      <c r="Q94" s="137"/>
      <c r="R94" s="137"/>
      <c r="S94" s="137"/>
    </row>
    <row r="95" spans="2:20" ht="15" x14ac:dyDescent="0.25">
      <c r="B95" s="170">
        <v>4</v>
      </c>
      <c r="C95" s="213" t="s">
        <v>439</v>
      </c>
      <c r="D95" s="667">
        <v>1</v>
      </c>
      <c r="E95" s="668"/>
      <c r="F95" s="669">
        <v>230000</v>
      </c>
      <c r="G95" s="670"/>
      <c r="H95" s="108"/>
      <c r="I95" s="108"/>
      <c r="J95" s="108"/>
      <c r="P95" s="137"/>
      <c r="Q95" s="135"/>
      <c r="R95" s="137"/>
      <c r="S95" s="137"/>
      <c r="T95" s="137"/>
    </row>
    <row r="96" spans="2:20" ht="15" x14ac:dyDescent="0.25">
      <c r="B96" s="170">
        <v>5</v>
      </c>
      <c r="C96" s="213" t="s">
        <v>440</v>
      </c>
      <c r="D96" s="671">
        <v>1</v>
      </c>
      <c r="E96" s="672"/>
      <c r="F96" s="673">
        <v>37917</v>
      </c>
      <c r="G96" s="674"/>
      <c r="H96" s="108"/>
      <c r="I96" s="108"/>
      <c r="J96" s="108"/>
      <c r="O96" s="137"/>
      <c r="P96" s="135"/>
      <c r="Q96" s="137"/>
      <c r="R96" s="137"/>
      <c r="S96" s="137"/>
    </row>
    <row r="97" spans="2:20" ht="15" x14ac:dyDescent="0.25">
      <c r="B97" s="170">
        <v>6</v>
      </c>
      <c r="C97" s="213" t="s">
        <v>441</v>
      </c>
      <c r="D97" s="667">
        <v>1</v>
      </c>
      <c r="E97" s="668"/>
      <c r="F97" s="669">
        <v>18900</v>
      </c>
      <c r="G97" s="670"/>
      <c r="H97" s="108"/>
      <c r="I97" s="108"/>
      <c r="J97" s="108"/>
      <c r="P97" s="137"/>
      <c r="Q97" s="135"/>
      <c r="R97" s="137"/>
      <c r="S97" s="137"/>
      <c r="T97" s="137"/>
    </row>
    <row r="98" spans="2:20" ht="10.5" customHeight="1" x14ac:dyDescent="0.25">
      <c r="B98" s="214"/>
      <c r="C98" s="215" t="s">
        <v>442</v>
      </c>
      <c r="D98" s="679">
        <v>1</v>
      </c>
      <c r="E98" s="680"/>
      <c r="F98" s="681">
        <f>107495.41-5000</f>
        <v>102495.41</v>
      </c>
      <c r="G98" s="682"/>
      <c r="H98" s="216"/>
      <c r="I98" s="108"/>
      <c r="J98" s="108"/>
      <c r="P98" s="137"/>
      <c r="Q98" s="135"/>
      <c r="R98" s="137"/>
      <c r="S98" s="137"/>
      <c r="T98" s="137"/>
    </row>
    <row r="99" spans="2:20" ht="10.5" customHeight="1" thickBot="1" x14ac:dyDescent="0.3">
      <c r="B99" s="214"/>
      <c r="C99" s="215"/>
      <c r="D99" s="683"/>
      <c r="E99" s="684"/>
      <c r="F99" s="685"/>
      <c r="G99" s="686"/>
      <c r="H99" s="108"/>
      <c r="I99" s="108"/>
      <c r="J99" s="108"/>
      <c r="O99" s="137"/>
      <c r="P99" s="135"/>
      <c r="Q99" s="137"/>
      <c r="R99" s="137"/>
      <c r="S99" s="137"/>
    </row>
    <row r="100" spans="2:20" ht="15.75" thickBot="1" x14ac:dyDescent="0.3">
      <c r="B100" s="217"/>
      <c r="C100" s="218" t="s">
        <v>443</v>
      </c>
      <c r="D100" s="687"/>
      <c r="E100" s="688"/>
      <c r="F100" s="689">
        <f>F92+F93+F94+F95+F96+F97+F98</f>
        <v>470261.41000000003</v>
      </c>
      <c r="G100" s="690"/>
      <c r="H100" s="108"/>
      <c r="I100" s="108"/>
      <c r="J100" s="108"/>
      <c r="O100" s="137"/>
      <c r="P100" s="135"/>
      <c r="Q100" s="137"/>
      <c r="R100" s="137"/>
      <c r="S100" s="137"/>
    </row>
    <row r="101" spans="2:20" ht="11.25" customHeight="1" x14ac:dyDescent="0.25">
      <c r="B101" s="205"/>
      <c r="C101" s="206"/>
      <c r="D101" s="207"/>
      <c r="E101" s="208"/>
      <c r="F101" s="209"/>
      <c r="G101" s="108"/>
      <c r="H101" s="108"/>
      <c r="I101" s="108"/>
      <c r="J101" s="108"/>
      <c r="O101" s="137"/>
      <c r="P101" s="135"/>
      <c r="Q101" s="137"/>
      <c r="R101" s="137"/>
      <c r="S101" s="137"/>
    </row>
    <row r="102" spans="2:20" s="133" customFormat="1" ht="15" x14ac:dyDescent="0.25">
      <c r="B102" s="132" t="s">
        <v>444</v>
      </c>
      <c r="C102" s="132"/>
      <c r="D102" s="108"/>
      <c r="E102" s="108"/>
      <c r="F102" s="108"/>
      <c r="G102" s="108"/>
      <c r="H102" s="108"/>
      <c r="I102" s="108"/>
      <c r="J102" s="108"/>
    </row>
    <row r="103" spans="2:20" ht="15.75" thickBot="1" x14ac:dyDescent="0.3">
      <c r="B103" s="108"/>
      <c r="C103" s="132"/>
      <c r="D103" s="108"/>
      <c r="E103" s="108"/>
      <c r="F103" s="108"/>
      <c r="G103" s="108"/>
      <c r="H103" s="108"/>
      <c r="I103" s="108"/>
      <c r="J103" s="108"/>
    </row>
    <row r="104" spans="2:20" ht="24" customHeight="1" thickBot="1" x14ac:dyDescent="0.3">
      <c r="B104" s="217" t="s">
        <v>369</v>
      </c>
      <c r="C104" s="130" t="s">
        <v>380</v>
      </c>
      <c r="D104" s="130" t="s">
        <v>445</v>
      </c>
      <c r="E104" s="130" t="s">
        <v>446</v>
      </c>
      <c r="F104" s="177" t="s">
        <v>447</v>
      </c>
      <c r="G104" s="108"/>
      <c r="H104" s="108"/>
      <c r="I104" s="108"/>
      <c r="J104" s="108"/>
    </row>
    <row r="105" spans="2:20" ht="15.75" thickBot="1" x14ac:dyDescent="0.3">
      <c r="B105" s="143">
        <v>1</v>
      </c>
      <c r="C105" s="144">
        <v>2</v>
      </c>
      <c r="D105" s="144">
        <v>3</v>
      </c>
      <c r="E105" s="144">
        <v>4</v>
      </c>
      <c r="F105" s="146">
        <v>5</v>
      </c>
      <c r="G105" s="108"/>
      <c r="H105" s="108"/>
      <c r="I105" s="108"/>
      <c r="J105" s="108"/>
    </row>
    <row r="106" spans="2:20" ht="14.25" customHeight="1" x14ac:dyDescent="0.25">
      <c r="B106" s="219">
        <v>1</v>
      </c>
      <c r="C106" s="220" t="s">
        <v>448</v>
      </c>
      <c r="D106" s="220">
        <v>250</v>
      </c>
      <c r="E106" s="220">
        <v>200</v>
      </c>
      <c r="F106" s="221">
        <f>D106*E106</f>
        <v>50000</v>
      </c>
      <c r="G106" s="108"/>
      <c r="H106" s="108"/>
      <c r="I106" s="108"/>
      <c r="J106" s="108"/>
    </row>
    <row r="107" spans="2:20" ht="14.25" customHeight="1" x14ac:dyDescent="0.25">
      <c r="B107" s="222">
        <v>2</v>
      </c>
      <c r="C107" s="223" t="s">
        <v>449</v>
      </c>
      <c r="D107" s="223">
        <v>500</v>
      </c>
      <c r="E107" s="223">
        <v>100</v>
      </c>
      <c r="F107" s="224">
        <f t="shared" ref="F107:F117" si="1">D107*E107</f>
        <v>50000</v>
      </c>
      <c r="G107" s="108"/>
      <c r="H107" s="108"/>
      <c r="I107" s="108"/>
      <c r="J107" s="108"/>
    </row>
    <row r="108" spans="2:20" ht="14.25" customHeight="1" x14ac:dyDescent="0.25">
      <c r="B108" s="222">
        <v>3</v>
      </c>
      <c r="C108" s="223" t="s">
        <v>450</v>
      </c>
      <c r="D108" s="223">
        <v>1500</v>
      </c>
      <c r="E108" s="223">
        <v>600</v>
      </c>
      <c r="F108" s="224">
        <f t="shared" si="1"/>
        <v>900000</v>
      </c>
      <c r="G108" s="108"/>
      <c r="H108" s="108"/>
      <c r="I108" s="108"/>
      <c r="J108" s="108"/>
    </row>
    <row r="109" spans="2:20" ht="14.25" customHeight="1" x14ac:dyDescent="0.25">
      <c r="B109" s="222">
        <v>4</v>
      </c>
      <c r="C109" s="223" t="s">
        <v>451</v>
      </c>
      <c r="D109" s="223">
        <v>30</v>
      </c>
      <c r="E109" s="223">
        <v>2000</v>
      </c>
      <c r="F109" s="224">
        <f t="shared" si="1"/>
        <v>60000</v>
      </c>
      <c r="G109" s="108"/>
      <c r="H109" s="108"/>
      <c r="I109" s="108"/>
      <c r="J109" s="108"/>
    </row>
    <row r="110" spans="2:20" ht="14.25" customHeight="1" x14ac:dyDescent="0.25">
      <c r="B110" s="222">
        <v>5</v>
      </c>
      <c r="C110" s="223" t="s">
        <v>452</v>
      </c>
      <c r="D110" s="223">
        <v>50</v>
      </c>
      <c r="E110" s="223">
        <v>1500</v>
      </c>
      <c r="F110" s="224">
        <f t="shared" si="1"/>
        <v>75000</v>
      </c>
      <c r="G110" s="108"/>
      <c r="H110" s="108"/>
      <c r="I110" s="108"/>
      <c r="J110" s="108"/>
    </row>
    <row r="111" spans="2:20" ht="14.25" customHeight="1" x14ac:dyDescent="0.25">
      <c r="B111" s="225">
        <v>6</v>
      </c>
      <c r="C111" s="226" t="s">
        <v>453</v>
      </c>
      <c r="D111" s="227">
        <v>800</v>
      </c>
      <c r="E111" s="227">
        <v>300</v>
      </c>
      <c r="F111" s="228">
        <f t="shared" si="1"/>
        <v>240000</v>
      </c>
      <c r="G111" s="108"/>
      <c r="H111" s="108"/>
      <c r="I111" s="108"/>
      <c r="J111" s="108"/>
    </row>
    <row r="112" spans="2:20" ht="14.25" customHeight="1" x14ac:dyDescent="0.25">
      <c r="B112" s="225">
        <v>7</v>
      </c>
      <c r="C112" s="226" t="s">
        <v>454</v>
      </c>
      <c r="D112" s="227">
        <v>800</v>
      </c>
      <c r="E112" s="227">
        <v>60</v>
      </c>
      <c r="F112" s="228">
        <f t="shared" si="1"/>
        <v>48000</v>
      </c>
      <c r="G112" s="108"/>
      <c r="H112" s="108"/>
      <c r="I112" s="108"/>
      <c r="J112" s="108"/>
    </row>
    <row r="113" spans="2:10" ht="14.25" customHeight="1" x14ac:dyDescent="0.25">
      <c r="B113" s="225">
        <v>8</v>
      </c>
      <c r="C113" s="226" t="s">
        <v>455</v>
      </c>
      <c r="D113" s="227">
        <v>50</v>
      </c>
      <c r="E113" s="227">
        <v>30</v>
      </c>
      <c r="F113" s="228">
        <f t="shared" si="1"/>
        <v>1500</v>
      </c>
      <c r="G113" s="108"/>
      <c r="H113" s="124"/>
      <c r="I113" s="108"/>
      <c r="J113" s="108"/>
    </row>
    <row r="114" spans="2:10" ht="14.25" customHeight="1" x14ac:dyDescent="0.25">
      <c r="B114" s="225">
        <v>9</v>
      </c>
      <c r="C114" s="226" t="s">
        <v>456</v>
      </c>
      <c r="D114" s="227">
        <v>30</v>
      </c>
      <c r="E114" s="227">
        <v>20</v>
      </c>
      <c r="F114" s="228">
        <f t="shared" si="1"/>
        <v>600</v>
      </c>
      <c r="G114" s="124"/>
      <c r="H114" s="108"/>
      <c r="I114" s="108"/>
      <c r="J114" s="108"/>
    </row>
    <row r="115" spans="2:10" ht="14.25" customHeight="1" x14ac:dyDescent="0.25">
      <c r="B115" s="229">
        <v>10</v>
      </c>
      <c r="C115" s="226" t="s">
        <v>457</v>
      </c>
      <c r="D115" s="227">
        <v>1000</v>
      </c>
      <c r="E115" s="227">
        <v>100</v>
      </c>
      <c r="F115" s="228">
        <f t="shared" si="1"/>
        <v>100000</v>
      </c>
      <c r="G115" s="108"/>
      <c r="H115" s="108"/>
      <c r="I115" s="108"/>
      <c r="J115" s="108"/>
    </row>
    <row r="116" spans="2:10" ht="14.25" hidden="1" customHeight="1" x14ac:dyDescent="0.25">
      <c r="B116" s="229"/>
      <c r="C116" s="230"/>
      <c r="D116" s="227"/>
      <c r="E116" s="227"/>
      <c r="F116" s="228">
        <f t="shared" si="1"/>
        <v>0</v>
      </c>
      <c r="G116" s="124"/>
      <c r="H116" s="108"/>
      <c r="I116" s="108"/>
      <c r="J116" s="108"/>
    </row>
    <row r="117" spans="2:10" ht="14.25" hidden="1" customHeight="1" x14ac:dyDescent="0.25">
      <c r="B117" s="229"/>
      <c r="C117" s="226"/>
      <c r="D117" s="227"/>
      <c r="E117" s="227"/>
      <c r="F117" s="228">
        <f t="shared" si="1"/>
        <v>0</v>
      </c>
      <c r="G117" s="124"/>
      <c r="H117" s="108"/>
      <c r="I117" s="108"/>
      <c r="J117" s="108"/>
    </row>
    <row r="118" spans="2:10" ht="17.25" customHeight="1" x14ac:dyDescent="0.25">
      <c r="B118" s="675" t="s">
        <v>374</v>
      </c>
      <c r="C118" s="675"/>
      <c r="D118" s="231" t="s">
        <v>33</v>
      </c>
      <c r="E118" s="231" t="s">
        <v>33</v>
      </c>
      <c r="F118" s="232">
        <f>1525100+331.23-1562.46</f>
        <v>1523868.77</v>
      </c>
      <c r="G118" s="124"/>
      <c r="H118" s="108"/>
      <c r="I118" s="108"/>
      <c r="J118" s="108"/>
    </row>
    <row r="119" spans="2:10" ht="7.5" customHeight="1" x14ac:dyDescent="0.25">
      <c r="B119" s="233"/>
      <c r="C119" s="233"/>
      <c r="D119" s="234"/>
      <c r="E119" s="234"/>
      <c r="F119" s="234"/>
      <c r="G119" s="108"/>
      <c r="H119" s="108"/>
      <c r="I119" s="108"/>
      <c r="J119" s="108"/>
    </row>
    <row r="120" spans="2:10" ht="15" x14ac:dyDescent="0.25">
      <c r="B120" s="132" t="s">
        <v>458</v>
      </c>
      <c r="C120" s="233"/>
      <c r="D120" s="234"/>
      <c r="E120" s="234"/>
      <c r="F120" s="234"/>
      <c r="G120" s="124"/>
      <c r="H120" s="108"/>
      <c r="I120" s="108"/>
      <c r="J120" s="108"/>
    </row>
    <row r="121" spans="2:10" ht="15.75" thickBot="1" x14ac:dyDescent="0.3">
      <c r="B121" s="132"/>
      <c r="C121" s="233"/>
      <c r="D121" s="234"/>
      <c r="E121" s="234"/>
      <c r="F121" s="234"/>
      <c r="G121" s="108"/>
      <c r="H121" s="108"/>
      <c r="I121" s="108"/>
      <c r="J121" s="108"/>
    </row>
    <row r="122" spans="2:10" ht="26.25" customHeight="1" thickBot="1" x14ac:dyDescent="0.3">
      <c r="B122" s="217" t="s">
        <v>369</v>
      </c>
      <c r="C122" s="130" t="s">
        <v>380</v>
      </c>
      <c r="D122" s="130" t="s">
        <v>445</v>
      </c>
      <c r="E122" s="130" t="s">
        <v>446</v>
      </c>
      <c r="F122" s="177" t="s">
        <v>447</v>
      </c>
      <c r="G122" s="108"/>
      <c r="H122" s="108"/>
      <c r="I122" s="108"/>
      <c r="J122" s="108"/>
    </row>
    <row r="123" spans="2:10" ht="21" customHeight="1" thickBot="1" x14ac:dyDescent="0.3">
      <c r="B123" s="143">
        <v>1</v>
      </c>
      <c r="C123" s="144">
        <v>2</v>
      </c>
      <c r="D123" s="144">
        <v>3</v>
      </c>
      <c r="E123" s="144">
        <v>4</v>
      </c>
      <c r="F123" s="146">
        <v>5</v>
      </c>
      <c r="G123" s="108"/>
      <c r="H123" s="108"/>
      <c r="I123" s="108"/>
      <c r="J123" s="108"/>
    </row>
    <row r="124" spans="2:10" ht="15.75" customHeight="1" x14ac:dyDescent="0.25">
      <c r="B124" s="219">
        <v>1</v>
      </c>
      <c r="C124" s="235" t="s">
        <v>459</v>
      </c>
      <c r="D124" s="220">
        <v>4468567.88</v>
      </c>
      <c r="E124" s="220">
        <v>2</v>
      </c>
      <c r="F124" s="221">
        <f>5870000</f>
        <v>5870000</v>
      </c>
      <c r="G124" s="108"/>
      <c r="H124" s="108"/>
      <c r="I124" s="108"/>
      <c r="J124" s="108"/>
    </row>
    <row r="125" spans="2:10" ht="15.75" customHeight="1" x14ac:dyDescent="0.25">
      <c r="B125" s="222">
        <v>2</v>
      </c>
      <c r="C125" s="236" t="s">
        <v>460</v>
      </c>
      <c r="D125" s="223">
        <v>1643421.54</v>
      </c>
      <c r="E125" s="223">
        <v>1</v>
      </c>
      <c r="F125" s="223">
        <f>1549421.54+94000</f>
        <v>1643421.54</v>
      </c>
      <c r="G125" s="108"/>
      <c r="H125" s="108"/>
      <c r="I125" s="108"/>
      <c r="J125" s="108"/>
    </row>
    <row r="126" spans="2:10" ht="0.75" customHeight="1" x14ac:dyDescent="0.25">
      <c r="B126" s="237">
        <v>4</v>
      </c>
      <c r="C126" s="238" t="s">
        <v>461</v>
      </c>
      <c r="D126" s="239">
        <v>0</v>
      </c>
      <c r="E126" s="239">
        <v>1</v>
      </c>
      <c r="F126" s="240">
        <v>0</v>
      </c>
      <c r="G126" s="108"/>
      <c r="H126" s="108"/>
      <c r="I126" s="108"/>
      <c r="J126" s="108"/>
    </row>
    <row r="127" spans="2:10" ht="15.75" customHeight="1" thickBot="1" x14ac:dyDescent="0.3">
      <c r="B127" s="237">
        <v>3</v>
      </c>
      <c r="C127" s="241" t="s">
        <v>462</v>
      </c>
      <c r="D127" s="240">
        <v>2117449.1800000002</v>
      </c>
      <c r="E127" s="239">
        <v>1</v>
      </c>
      <c r="F127" s="240">
        <v>2117780.41</v>
      </c>
      <c r="G127" s="124"/>
      <c r="H127" s="108"/>
      <c r="I127" s="108"/>
      <c r="J127" s="108"/>
    </row>
    <row r="128" spans="2:10" ht="15.75" customHeight="1" thickBot="1" x14ac:dyDescent="0.3">
      <c r="B128" s="676" t="s">
        <v>374</v>
      </c>
      <c r="C128" s="677"/>
      <c r="D128" s="242" t="s">
        <v>33</v>
      </c>
      <c r="E128" s="242" t="s">
        <v>33</v>
      </c>
      <c r="F128" s="243">
        <f>F124+F125+F127</f>
        <v>9631201.9499999993</v>
      </c>
      <c r="G128" s="124"/>
      <c r="H128" s="108"/>
      <c r="I128" s="108"/>
      <c r="J128" s="108"/>
    </row>
    <row r="129" spans="2:10" ht="15.75" customHeight="1" x14ac:dyDescent="0.25">
      <c r="B129" s="233"/>
      <c r="C129" s="233"/>
      <c r="D129" s="234"/>
      <c r="E129" s="234"/>
      <c r="F129" s="234"/>
      <c r="G129" s="108"/>
      <c r="H129" s="108"/>
      <c r="I129" s="108"/>
      <c r="J129" s="108"/>
    </row>
    <row r="130" spans="2:10" ht="15" x14ac:dyDescent="0.25">
      <c r="B130" s="233"/>
      <c r="C130" s="233"/>
      <c r="D130" s="234"/>
      <c r="E130" s="234"/>
      <c r="F130" s="234"/>
      <c r="G130" s="108"/>
      <c r="H130" s="108"/>
      <c r="I130" s="108"/>
      <c r="J130" s="108"/>
    </row>
    <row r="131" spans="2:10" ht="15" x14ac:dyDescent="0.25">
      <c r="B131" s="233"/>
      <c r="C131" s="233" t="s">
        <v>463</v>
      </c>
      <c r="D131" s="234">
        <f>F128+F118+F100+F86+F63+H56+H48+H37+F15+D15</f>
        <v>226848623.65000001</v>
      </c>
      <c r="E131" s="234"/>
      <c r="F131" s="234"/>
      <c r="G131" s="108"/>
      <c r="H131" s="108"/>
      <c r="I131" s="108"/>
      <c r="J131" s="108"/>
    </row>
    <row r="132" spans="2:10" ht="15" x14ac:dyDescent="0.25">
      <c r="B132" s="233"/>
      <c r="C132" s="233"/>
      <c r="D132" s="234"/>
      <c r="E132" s="234"/>
      <c r="F132" s="234"/>
      <c r="G132" s="108"/>
      <c r="H132" s="108"/>
      <c r="I132" s="108"/>
      <c r="J132" s="108"/>
    </row>
    <row r="133" spans="2:10" ht="15" x14ac:dyDescent="0.25">
      <c r="B133" s="108" t="s">
        <v>464</v>
      </c>
      <c r="C133" s="108"/>
      <c r="D133" s="108" t="s">
        <v>465</v>
      </c>
      <c r="E133" s="108"/>
      <c r="F133" s="124"/>
      <c r="G133" s="108"/>
      <c r="H133" s="108"/>
      <c r="I133" s="108"/>
      <c r="J133" s="108"/>
    </row>
    <row r="134" spans="2:10" x14ac:dyDescent="0.2">
      <c r="B134" s="678"/>
      <c r="C134" s="678"/>
      <c r="D134" s="678"/>
      <c r="E134" s="678"/>
      <c r="F134" s="678"/>
      <c r="G134" s="678"/>
    </row>
    <row r="137" spans="2:10" x14ac:dyDescent="0.2">
      <c r="D137" s="250"/>
    </row>
  </sheetData>
  <mergeCells count="83">
    <mergeCell ref="B118:C118"/>
    <mergeCell ref="B128:C128"/>
    <mergeCell ref="B134:G134"/>
    <mergeCell ref="D98:E98"/>
    <mergeCell ref="F98:G98"/>
    <mergeCell ref="D99:E99"/>
    <mergeCell ref="F99:G99"/>
    <mergeCell ref="D100:E100"/>
    <mergeCell ref="F100:G100"/>
    <mergeCell ref="D95:E95"/>
    <mergeCell ref="F95:G95"/>
    <mergeCell ref="D96:E96"/>
    <mergeCell ref="F96:G96"/>
    <mergeCell ref="D97:E97"/>
    <mergeCell ref="F97:G97"/>
    <mergeCell ref="D92:E92"/>
    <mergeCell ref="F92:G92"/>
    <mergeCell ref="D93:E93"/>
    <mergeCell ref="F93:G93"/>
    <mergeCell ref="D94:E94"/>
    <mergeCell ref="F94:G94"/>
    <mergeCell ref="B65:J65"/>
    <mergeCell ref="B88:J88"/>
    <mergeCell ref="D90:E90"/>
    <mergeCell ref="F90:G90"/>
    <mergeCell ref="D91:E91"/>
    <mergeCell ref="F91:G91"/>
    <mergeCell ref="B63:C63"/>
    <mergeCell ref="H46:I46"/>
    <mergeCell ref="H47:I47"/>
    <mergeCell ref="B48:C48"/>
    <mergeCell ref="H48:I48"/>
    <mergeCell ref="H51:I51"/>
    <mergeCell ref="H52:I52"/>
    <mergeCell ref="H53:I53"/>
    <mergeCell ref="H54:I54"/>
    <mergeCell ref="H55:I55"/>
    <mergeCell ref="B56:C56"/>
    <mergeCell ref="H56:I56"/>
    <mergeCell ref="H45:I45"/>
    <mergeCell ref="B28:C28"/>
    <mergeCell ref="D28:E28"/>
    <mergeCell ref="F28:G28"/>
    <mergeCell ref="B29:J29"/>
    <mergeCell ref="D34:E34"/>
    <mergeCell ref="D35:E35"/>
    <mergeCell ref="D36:E36"/>
    <mergeCell ref="B37:C37"/>
    <mergeCell ref="D37:E37"/>
    <mergeCell ref="H43:I43"/>
    <mergeCell ref="H44:I44"/>
    <mergeCell ref="D25:E25"/>
    <mergeCell ref="F25:G25"/>
    <mergeCell ref="D26:E26"/>
    <mergeCell ref="F26:G26"/>
    <mergeCell ref="D27:E27"/>
    <mergeCell ref="F27:G27"/>
    <mergeCell ref="B24:G24"/>
    <mergeCell ref="B16:G16"/>
    <mergeCell ref="B19:G19"/>
    <mergeCell ref="D20:E20"/>
    <mergeCell ref="F20:G20"/>
    <mergeCell ref="D21:E21"/>
    <mergeCell ref="F21:G21"/>
    <mergeCell ref="D22:E22"/>
    <mergeCell ref="F22:G22"/>
    <mergeCell ref="B23:C23"/>
    <mergeCell ref="D23:E23"/>
    <mergeCell ref="F23:G23"/>
    <mergeCell ref="D13:E13"/>
    <mergeCell ref="F13:G13"/>
    <mergeCell ref="D14:E14"/>
    <mergeCell ref="F14:G14"/>
    <mergeCell ref="B15:C15"/>
    <mergeCell ref="D15:E15"/>
    <mergeCell ref="F15:G15"/>
    <mergeCell ref="D12:E12"/>
    <mergeCell ref="F12:G12"/>
    <mergeCell ref="A1:J1"/>
    <mergeCell ref="B2:J2"/>
    <mergeCell ref="B3:J3"/>
    <mergeCell ref="B6:I6"/>
    <mergeCell ref="B11:G11"/>
  </mergeCells>
  <pageMargins left="0.7" right="0.7" top="0.75" bottom="0.75" header="0.3" footer="0.3"/>
  <pageSetup paperSize="9" scale="5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opLeftCell="A50" zoomScaleNormal="100" workbookViewId="0">
      <selection activeCell="D61" sqref="D61"/>
    </sheetView>
  </sheetViews>
  <sheetFormatPr defaultRowHeight="12.75" x14ac:dyDescent="0.2"/>
  <cols>
    <col min="3" max="3" width="32.140625" customWidth="1"/>
    <col min="4" max="4" width="20.28515625" customWidth="1"/>
    <col min="5" max="5" width="18.28515625" customWidth="1"/>
    <col min="6" max="6" width="20.85546875" customWidth="1"/>
    <col min="7" max="7" width="15.85546875" customWidth="1"/>
    <col min="8" max="8" width="14.85546875" customWidth="1"/>
    <col min="9" max="9" width="12.85546875" customWidth="1"/>
    <col min="10" max="11" width="13.85546875" bestFit="1" customWidth="1"/>
    <col min="19" max="19" width="26.28515625" customWidth="1"/>
  </cols>
  <sheetData>
    <row r="1" spans="1:11" ht="15.75" hidden="1" x14ac:dyDescent="0.25">
      <c r="F1" s="244"/>
      <c r="G1" s="691" t="s">
        <v>466</v>
      </c>
      <c r="H1" s="691"/>
      <c r="I1" s="691"/>
    </row>
    <row r="2" spans="1:11" ht="15.75" hidden="1" x14ac:dyDescent="0.2">
      <c r="G2" s="692" t="s">
        <v>307</v>
      </c>
      <c r="H2" s="692"/>
      <c r="I2" s="692"/>
    </row>
    <row r="3" spans="1:11" ht="15.75" hidden="1" x14ac:dyDescent="0.2">
      <c r="G3" s="692" t="s">
        <v>467</v>
      </c>
      <c r="H3" s="692"/>
      <c r="I3" s="692"/>
    </row>
    <row r="4" spans="1:11" ht="31.5" hidden="1" customHeight="1" x14ac:dyDescent="0.2">
      <c r="F4" s="245"/>
      <c r="G4" s="245"/>
      <c r="H4" s="245"/>
      <c r="I4" s="245"/>
    </row>
    <row r="5" spans="1:11" ht="42.75" customHeight="1" x14ac:dyDescent="0.2">
      <c r="A5" s="693" t="s">
        <v>468</v>
      </c>
      <c r="B5" s="693"/>
      <c r="C5" s="693"/>
      <c r="D5" s="693"/>
      <c r="E5" s="693"/>
      <c r="F5" s="693"/>
      <c r="G5" s="693"/>
      <c r="H5" s="693"/>
      <c r="I5" s="693"/>
    </row>
    <row r="6" spans="1:11" ht="18.75" x14ac:dyDescent="0.3">
      <c r="B6" s="607" t="s">
        <v>362</v>
      </c>
      <c r="C6" s="607"/>
      <c r="D6" s="607"/>
      <c r="E6" s="607"/>
      <c r="F6" s="607"/>
      <c r="G6" s="607"/>
      <c r="H6" s="607"/>
      <c r="I6" s="607"/>
      <c r="J6" s="106"/>
      <c r="K6" s="106"/>
    </row>
    <row r="7" spans="1:11" ht="18.75" x14ac:dyDescent="0.3">
      <c r="B7" s="607" t="s">
        <v>363</v>
      </c>
      <c r="C7" s="607"/>
      <c r="D7" s="607"/>
      <c r="E7" s="607"/>
      <c r="F7" s="607"/>
      <c r="G7" s="607"/>
      <c r="H7" s="607"/>
      <c r="I7" s="246"/>
    </row>
    <row r="8" spans="1:11" ht="11.25" customHeight="1" x14ac:dyDescent="0.2"/>
    <row r="9" spans="1:11" ht="11.25" customHeight="1" x14ac:dyDescent="0.2"/>
    <row r="10" spans="1:11" ht="11.25" customHeight="1" x14ac:dyDescent="0.2"/>
    <row r="11" spans="1:11" ht="41.25" customHeight="1" x14ac:dyDescent="0.3">
      <c r="A11" s="247"/>
      <c r="B11" s="608" t="s">
        <v>469</v>
      </c>
      <c r="C11" s="608"/>
      <c r="D11" s="608"/>
      <c r="E11" s="608"/>
      <c r="F11" s="608"/>
      <c r="G11" s="608"/>
      <c r="H11" s="608"/>
      <c r="I11" s="108"/>
    </row>
    <row r="12" spans="1:11" ht="36.75" customHeight="1" x14ac:dyDescent="0.3">
      <c r="A12" s="133"/>
      <c r="B12" s="694" t="s">
        <v>470</v>
      </c>
      <c r="C12" s="694"/>
      <c r="D12" s="694"/>
      <c r="E12" s="694"/>
      <c r="F12" s="694"/>
      <c r="G12" s="694"/>
      <c r="H12" s="694"/>
      <c r="I12" s="108"/>
    </row>
    <row r="13" spans="1:11" ht="36.75" customHeight="1" x14ac:dyDescent="0.3">
      <c r="A13" s="695" t="s">
        <v>471</v>
      </c>
      <c r="B13" s="695"/>
      <c r="C13" s="695"/>
      <c r="D13" s="248">
        <v>194451914</v>
      </c>
      <c r="E13" s="248">
        <v>194451914</v>
      </c>
      <c r="F13" s="248">
        <v>194451914</v>
      </c>
      <c r="G13" s="249"/>
      <c r="H13" s="249"/>
      <c r="I13" s="108"/>
    </row>
    <row r="14" spans="1:11" ht="41.25" customHeight="1" x14ac:dyDescent="0.3">
      <c r="A14" s="247"/>
      <c r="B14" s="608" t="s">
        <v>472</v>
      </c>
      <c r="C14" s="608"/>
      <c r="D14" s="608"/>
      <c r="E14" s="608"/>
      <c r="F14" s="608"/>
      <c r="G14" s="608"/>
      <c r="H14" s="608"/>
      <c r="I14" s="108"/>
      <c r="J14" s="250"/>
    </row>
    <row r="15" spans="1:11" ht="37.5" customHeight="1" x14ac:dyDescent="0.3">
      <c r="A15" s="247"/>
      <c r="B15" s="694" t="s">
        <v>470</v>
      </c>
      <c r="C15" s="694"/>
      <c r="D15" s="694"/>
      <c r="E15" s="694"/>
      <c r="F15" s="694"/>
      <c r="G15" s="694"/>
      <c r="H15" s="694"/>
      <c r="I15" s="108"/>
    </row>
    <row r="16" spans="1:11" ht="18.75" customHeight="1" x14ac:dyDescent="0.3">
      <c r="A16" s="247"/>
      <c r="B16" s="251"/>
      <c r="C16" s="252" t="s">
        <v>52</v>
      </c>
      <c r="D16" s="253">
        <f>10455700+94000</f>
        <v>10549700</v>
      </c>
      <c r="E16" s="253">
        <v>10483045</v>
      </c>
      <c r="F16" s="253">
        <v>10484397</v>
      </c>
      <c r="G16" s="251"/>
      <c r="H16" s="251"/>
      <c r="I16" s="108"/>
    </row>
    <row r="17" spans="1:11" ht="18.75" customHeight="1" x14ac:dyDescent="0.3">
      <c r="A17" s="247"/>
      <c r="B17" s="251"/>
      <c r="C17" s="251"/>
      <c r="D17" s="254"/>
      <c r="E17" s="251"/>
      <c r="F17" s="251"/>
      <c r="G17" s="251"/>
      <c r="H17" s="251"/>
      <c r="I17" s="108"/>
    </row>
    <row r="18" spans="1:11" ht="58.5" customHeight="1" x14ac:dyDescent="0.3">
      <c r="A18" s="247"/>
      <c r="B18" s="608" t="s">
        <v>473</v>
      </c>
      <c r="C18" s="608"/>
      <c r="D18" s="608"/>
      <c r="E18" s="608"/>
      <c r="F18" s="608"/>
      <c r="G18" s="608"/>
      <c r="H18" s="608"/>
      <c r="I18" s="192"/>
    </row>
    <row r="19" spans="1:11" ht="37.5" customHeight="1" x14ac:dyDescent="0.3">
      <c r="A19" s="247"/>
      <c r="B19" s="694" t="s">
        <v>470</v>
      </c>
      <c r="C19" s="694"/>
      <c r="D19" s="694"/>
      <c r="E19" s="694"/>
      <c r="F19" s="694"/>
      <c r="G19" s="694"/>
      <c r="H19" s="694"/>
      <c r="I19" s="108"/>
    </row>
    <row r="20" spans="1:11" ht="18.75" x14ac:dyDescent="0.3">
      <c r="A20" s="247"/>
      <c r="B20" s="251"/>
      <c r="C20" s="251"/>
      <c r="D20" s="251"/>
      <c r="E20" s="251"/>
      <c r="F20" s="251"/>
      <c r="G20" s="251"/>
      <c r="H20" s="251"/>
      <c r="I20" s="108"/>
      <c r="K20" s="250"/>
    </row>
    <row r="21" spans="1:11" ht="18.75" x14ac:dyDescent="0.3">
      <c r="A21" s="247"/>
      <c r="B21" s="251"/>
      <c r="C21" s="251"/>
      <c r="D21" s="251"/>
      <c r="E21" s="251"/>
      <c r="F21" s="251"/>
      <c r="G21" s="251"/>
      <c r="H21" s="251"/>
      <c r="I21" s="108"/>
    </row>
    <row r="22" spans="1:11" ht="38.25" customHeight="1" x14ac:dyDescent="0.3">
      <c r="A22" s="247"/>
      <c r="B22" s="608" t="s">
        <v>474</v>
      </c>
      <c r="C22" s="608"/>
      <c r="D22" s="608"/>
      <c r="E22" s="608"/>
      <c r="F22" s="608"/>
      <c r="G22" s="608"/>
      <c r="H22" s="608"/>
      <c r="I22" s="108"/>
    </row>
    <row r="23" spans="1:11" ht="37.5" customHeight="1" x14ac:dyDescent="0.3">
      <c r="A23" s="247"/>
      <c r="B23" s="694" t="s">
        <v>470</v>
      </c>
      <c r="C23" s="694"/>
      <c r="D23" s="694"/>
      <c r="E23" s="694"/>
      <c r="F23" s="694"/>
      <c r="G23" s="694"/>
      <c r="H23" s="694"/>
      <c r="I23" s="108"/>
    </row>
    <row r="24" spans="1:11" ht="18.75" x14ac:dyDescent="0.3">
      <c r="A24" s="247"/>
      <c r="B24" s="251"/>
      <c r="C24" s="251"/>
      <c r="D24" s="251"/>
      <c r="E24" s="251"/>
      <c r="F24" s="251"/>
      <c r="G24" s="251"/>
      <c r="H24" s="251"/>
      <c r="I24" s="108"/>
    </row>
    <row r="25" spans="1:11" ht="18.75" x14ac:dyDescent="0.3">
      <c r="A25" s="247"/>
      <c r="B25" s="251"/>
      <c r="C25" s="251"/>
      <c r="D25" s="251"/>
      <c r="E25" s="251"/>
      <c r="F25" s="251"/>
      <c r="G25" s="251"/>
      <c r="H25" s="251"/>
      <c r="I25" s="108"/>
    </row>
    <row r="26" spans="1:11" ht="72" customHeight="1" x14ac:dyDescent="0.3">
      <c r="A26" s="247"/>
      <c r="B26" s="608" t="s">
        <v>475</v>
      </c>
      <c r="C26" s="608"/>
      <c r="D26" s="608"/>
      <c r="E26" s="608"/>
      <c r="F26" s="608"/>
      <c r="G26" s="608"/>
      <c r="H26" s="608"/>
      <c r="I26" s="108"/>
    </row>
    <row r="27" spans="1:11" ht="27" customHeight="1" x14ac:dyDescent="0.3">
      <c r="A27" s="247"/>
      <c r="B27" s="255"/>
      <c r="C27" s="255" t="s">
        <v>476</v>
      </c>
      <c r="D27" s="256">
        <v>8649199</v>
      </c>
      <c r="E27" s="256">
        <v>8649199</v>
      </c>
      <c r="F27" s="256">
        <v>8649199</v>
      </c>
      <c r="G27" s="255"/>
      <c r="H27" s="255"/>
      <c r="I27" s="108"/>
    </row>
    <row r="28" spans="1:11" ht="48.75" customHeight="1" thickBot="1" x14ac:dyDescent="0.3">
      <c r="B28" s="696" t="s">
        <v>477</v>
      </c>
      <c r="C28" s="696"/>
      <c r="D28" s="696"/>
      <c r="E28" s="696"/>
      <c r="F28" s="696"/>
      <c r="G28" s="696"/>
      <c r="H28" s="108"/>
      <c r="I28" s="108"/>
    </row>
    <row r="29" spans="1:11" ht="63.75" customHeight="1" thickBot="1" x14ac:dyDescent="0.3">
      <c r="B29" s="129" t="s">
        <v>369</v>
      </c>
      <c r="C29" s="130" t="s">
        <v>380</v>
      </c>
      <c r="D29" s="130" t="s">
        <v>478</v>
      </c>
      <c r="E29" s="130" t="s">
        <v>479</v>
      </c>
      <c r="F29" s="130" t="s">
        <v>480</v>
      </c>
      <c r="G29" s="130" t="s">
        <v>481</v>
      </c>
      <c r="H29" s="177" t="s">
        <v>482</v>
      </c>
      <c r="I29" s="108"/>
    </row>
    <row r="30" spans="1:11" ht="15.75" thickBot="1" x14ac:dyDescent="0.3">
      <c r="B30" s="125">
        <v>1</v>
      </c>
      <c r="C30" s="126">
        <v>2</v>
      </c>
      <c r="D30" s="126">
        <v>3</v>
      </c>
      <c r="E30" s="126">
        <v>4</v>
      </c>
      <c r="F30" s="126">
        <v>5</v>
      </c>
      <c r="G30" s="126">
        <v>6</v>
      </c>
      <c r="H30" s="257">
        <v>7</v>
      </c>
      <c r="I30" s="108"/>
    </row>
    <row r="31" spans="1:11" ht="15" x14ac:dyDescent="0.25">
      <c r="B31" s="258">
        <v>1</v>
      </c>
      <c r="C31" s="259" t="s">
        <v>483</v>
      </c>
      <c r="D31" s="260">
        <v>1038710</v>
      </c>
      <c r="E31" s="261">
        <v>1038710</v>
      </c>
      <c r="F31" s="261">
        <v>1038710</v>
      </c>
      <c r="G31" s="261">
        <v>1038710</v>
      </c>
      <c r="H31" s="262">
        <v>4154840</v>
      </c>
      <c r="I31" s="108"/>
    </row>
    <row r="32" spans="1:11" ht="30" x14ac:dyDescent="0.25">
      <c r="B32" s="170">
        <v>2</v>
      </c>
      <c r="C32" s="263" t="s">
        <v>484</v>
      </c>
      <c r="D32" s="264">
        <v>313690</v>
      </c>
      <c r="E32" s="264">
        <v>313690</v>
      </c>
      <c r="F32" s="264">
        <v>313690</v>
      </c>
      <c r="G32" s="264">
        <v>313690</v>
      </c>
      <c r="H32" s="265">
        <v>1254760</v>
      </c>
      <c r="I32" s="108"/>
    </row>
    <row r="33" spans="1:10" ht="15" x14ac:dyDescent="0.25">
      <c r="B33" s="170">
        <v>3</v>
      </c>
      <c r="C33" s="263" t="s">
        <v>485</v>
      </c>
      <c r="D33" s="264">
        <v>230000</v>
      </c>
      <c r="E33" s="264">
        <v>230000</v>
      </c>
      <c r="F33" s="264">
        <v>230000</v>
      </c>
      <c r="G33" s="264">
        <v>230000</v>
      </c>
      <c r="H33" s="265">
        <f>D33+E33+F33+G33</f>
        <v>920000</v>
      </c>
      <c r="I33" s="108"/>
    </row>
    <row r="34" spans="1:10" ht="30.75" thickBot="1" x14ac:dyDescent="0.3">
      <c r="B34" s="170">
        <v>4</v>
      </c>
      <c r="C34" s="263" t="s">
        <v>486</v>
      </c>
      <c r="D34" s="272">
        <v>601376.46</v>
      </c>
      <c r="E34" s="272">
        <v>601376.46</v>
      </c>
      <c r="F34" s="272">
        <v>601376.46</v>
      </c>
      <c r="G34" s="272">
        <v>601376.46</v>
      </c>
      <c r="H34" s="265">
        <f>2466799-61293.1-23713.8-62193.1</f>
        <v>2319599</v>
      </c>
      <c r="I34" s="108"/>
      <c r="J34" s="250"/>
    </row>
    <row r="35" spans="1:10" ht="15.75" thickBot="1" x14ac:dyDescent="0.3">
      <c r="B35" s="697" t="s">
        <v>374</v>
      </c>
      <c r="C35" s="698"/>
      <c r="D35" s="266">
        <f>D31+D32+D33+D34</f>
        <v>2183776.46</v>
      </c>
      <c r="E35" s="266">
        <f>E31+E32+E33+E34</f>
        <v>2183776.46</v>
      </c>
      <c r="F35" s="266">
        <f>F31+F32+F33+F34</f>
        <v>2183776.46</v>
      </c>
      <c r="G35" s="266">
        <f>G31+G32+G33+G34</f>
        <v>2183776.46</v>
      </c>
      <c r="H35" s="267">
        <v>8649199</v>
      </c>
      <c r="I35" s="124"/>
      <c r="J35" s="250"/>
    </row>
    <row r="36" spans="1:10" ht="15" x14ac:dyDescent="0.25">
      <c r="B36" s="153"/>
      <c r="C36" s="153"/>
      <c r="D36" s="268"/>
      <c r="E36" s="268"/>
      <c r="F36" s="268"/>
      <c r="G36" s="268"/>
      <c r="H36" s="268"/>
      <c r="I36" s="124"/>
    </row>
    <row r="37" spans="1:10" ht="55.5" customHeight="1" x14ac:dyDescent="0.3">
      <c r="A37" s="269"/>
      <c r="B37" s="608" t="s">
        <v>487</v>
      </c>
      <c r="C37" s="608"/>
      <c r="D37" s="608"/>
      <c r="E37" s="608"/>
      <c r="F37" s="608"/>
      <c r="G37" s="608"/>
      <c r="H37" s="608"/>
      <c r="I37" s="108"/>
    </row>
    <row r="38" spans="1:10" ht="19.5" thickBot="1" x14ac:dyDescent="0.35">
      <c r="A38" s="269"/>
      <c r="B38" s="109"/>
      <c r="C38" s="109"/>
      <c r="D38" s="109"/>
      <c r="E38" s="109"/>
      <c r="F38" s="109"/>
      <c r="G38" s="109"/>
      <c r="H38" s="109"/>
      <c r="I38" s="108"/>
    </row>
    <row r="39" spans="1:10" ht="63.75" customHeight="1" thickBot="1" x14ac:dyDescent="0.3">
      <c r="B39" s="129" t="s">
        <v>369</v>
      </c>
      <c r="C39" s="130" t="s">
        <v>380</v>
      </c>
      <c r="D39" s="130" t="s">
        <v>478</v>
      </c>
      <c r="E39" s="130" t="s">
        <v>479</v>
      </c>
      <c r="F39" s="130" t="s">
        <v>480</v>
      </c>
      <c r="G39" s="130" t="s">
        <v>481</v>
      </c>
      <c r="H39" s="270" t="s">
        <v>482</v>
      </c>
      <c r="I39" s="108"/>
    </row>
    <row r="40" spans="1:10" ht="15.75" thickBot="1" x14ac:dyDescent="0.3">
      <c r="B40" s="125">
        <v>1</v>
      </c>
      <c r="C40" s="126">
        <v>2</v>
      </c>
      <c r="D40" s="126">
        <v>3</v>
      </c>
      <c r="E40" s="126">
        <v>4</v>
      </c>
      <c r="F40" s="126">
        <v>5</v>
      </c>
      <c r="G40" s="126">
        <v>6</v>
      </c>
      <c r="H40" s="271">
        <v>7</v>
      </c>
      <c r="I40" s="108"/>
    </row>
    <row r="41" spans="1:10" ht="15.75" thickBot="1" x14ac:dyDescent="0.3">
      <c r="B41" s="258">
        <v>1</v>
      </c>
      <c r="C41" s="259" t="s">
        <v>488</v>
      </c>
      <c r="D41" s="260"/>
      <c r="E41" s="261"/>
      <c r="F41" s="261"/>
      <c r="G41" s="261"/>
      <c r="H41" s="272">
        <v>73551.7</v>
      </c>
      <c r="I41" s="108"/>
    </row>
    <row r="42" spans="1:10" ht="30.75" thickBot="1" x14ac:dyDescent="0.3">
      <c r="B42" s="273">
        <v>2</v>
      </c>
      <c r="C42" s="274" t="s">
        <v>489</v>
      </c>
      <c r="D42" s="275"/>
      <c r="E42" s="275"/>
      <c r="F42" s="275"/>
      <c r="G42" s="275"/>
      <c r="H42" s="272"/>
      <c r="I42" s="108"/>
    </row>
    <row r="43" spans="1:10" ht="15.75" thickBot="1" x14ac:dyDescent="0.3">
      <c r="B43" s="697" t="s">
        <v>374</v>
      </c>
      <c r="C43" s="698"/>
      <c r="D43" s="276">
        <f>D41+D42</f>
        <v>0</v>
      </c>
      <c r="E43" s="266">
        <f t="shared" ref="E43:G43" si="0">E41</f>
        <v>0</v>
      </c>
      <c r="F43" s="266">
        <f t="shared" si="0"/>
        <v>0</v>
      </c>
      <c r="G43" s="266">
        <f t="shared" si="0"/>
        <v>0</v>
      </c>
      <c r="H43" s="281">
        <f>H41+H42</f>
        <v>73551.7</v>
      </c>
      <c r="I43" s="108"/>
    </row>
    <row r="44" spans="1:10" ht="18.75" x14ac:dyDescent="0.3">
      <c r="B44" s="642"/>
      <c r="C44" s="642"/>
      <c r="D44" s="642"/>
      <c r="E44" s="642"/>
      <c r="F44" s="642"/>
      <c r="G44" s="642"/>
      <c r="H44" s="642"/>
      <c r="I44" s="642"/>
      <c r="J44" s="250"/>
    </row>
    <row r="45" spans="1:10" ht="60" customHeight="1" x14ac:dyDescent="0.3">
      <c r="B45" s="608" t="s">
        <v>490</v>
      </c>
      <c r="C45" s="608"/>
      <c r="D45" s="608"/>
      <c r="E45" s="608"/>
      <c r="F45" s="608"/>
      <c r="G45" s="608"/>
      <c r="H45" s="608"/>
      <c r="I45" s="108"/>
    </row>
    <row r="46" spans="1:10" ht="15" x14ac:dyDescent="0.25">
      <c r="B46" s="108"/>
      <c r="C46" s="108"/>
      <c r="D46" s="108"/>
      <c r="E46" s="108"/>
      <c r="F46" s="108"/>
      <c r="G46" s="108"/>
      <c r="H46" s="108"/>
      <c r="I46" s="108"/>
    </row>
    <row r="47" spans="1:10" ht="78" customHeight="1" x14ac:dyDescent="0.3">
      <c r="B47" s="699" t="s">
        <v>491</v>
      </c>
      <c r="C47" s="699"/>
      <c r="D47" s="699"/>
      <c r="E47" s="699"/>
      <c r="F47" s="699"/>
      <c r="G47" s="699"/>
      <c r="H47" s="699"/>
      <c r="I47" s="108"/>
    </row>
    <row r="48" spans="1:10" ht="15" x14ac:dyDescent="0.25">
      <c r="B48" s="153"/>
      <c r="C48" s="153"/>
      <c r="D48" s="153"/>
      <c r="E48" s="153"/>
      <c r="F48" s="153"/>
      <c r="G48" s="108"/>
      <c r="H48" s="108"/>
      <c r="I48" s="108"/>
    </row>
    <row r="49" spans="2:18" ht="15" x14ac:dyDescent="0.25">
      <c r="B49" s="153"/>
      <c r="C49" s="153"/>
      <c r="D49" s="153"/>
      <c r="E49" s="153"/>
      <c r="F49" s="153"/>
      <c r="G49" s="108"/>
      <c r="H49" s="108"/>
      <c r="I49" s="108"/>
      <c r="N49" s="137"/>
      <c r="O49" s="135"/>
      <c r="P49" s="137"/>
      <c r="Q49" s="137"/>
      <c r="R49" s="137"/>
    </row>
    <row r="50" spans="2:18" ht="42" customHeight="1" x14ac:dyDescent="0.3">
      <c r="B50" s="608" t="s">
        <v>492</v>
      </c>
      <c r="C50" s="608"/>
      <c r="D50" s="608"/>
      <c r="E50" s="608"/>
      <c r="F50" s="608"/>
      <c r="G50" s="608"/>
      <c r="H50" s="608"/>
      <c r="I50" s="108"/>
    </row>
    <row r="51" spans="2:18" s="133" customFormat="1" ht="44.25" customHeight="1" x14ac:dyDescent="0.3">
      <c r="B51" s="699" t="s">
        <v>493</v>
      </c>
      <c r="C51" s="699"/>
      <c r="D51" s="699"/>
      <c r="E51" s="699"/>
      <c r="F51" s="699"/>
      <c r="G51" s="699"/>
      <c r="H51" s="699"/>
      <c r="I51" s="255"/>
      <c r="N51" s="134"/>
      <c r="O51" s="135"/>
      <c r="P51" s="134"/>
      <c r="Q51" s="134"/>
      <c r="R51" s="134"/>
    </row>
    <row r="52" spans="2:18" s="133" customFormat="1" ht="15" x14ac:dyDescent="0.25">
      <c r="B52" s="210"/>
      <c r="C52" s="211"/>
      <c r="D52" s="212"/>
      <c r="E52" s="212"/>
      <c r="F52" s="207"/>
      <c r="G52" s="108"/>
      <c r="H52" s="108"/>
      <c r="I52" s="108"/>
      <c r="N52" s="134"/>
      <c r="O52" s="135"/>
      <c r="P52" s="134"/>
      <c r="Q52" s="134"/>
      <c r="R52" s="134"/>
    </row>
    <row r="53" spans="2:18" ht="15" x14ac:dyDescent="0.25">
      <c r="B53" s="205"/>
      <c r="C53" s="206"/>
      <c r="D53" s="207"/>
      <c r="E53" s="208"/>
      <c r="F53" s="209"/>
      <c r="G53" s="108"/>
      <c r="H53" s="108"/>
      <c r="I53" s="108"/>
      <c r="N53" s="137"/>
      <c r="O53" s="135"/>
      <c r="P53" s="137"/>
      <c r="Q53" s="137"/>
      <c r="R53" s="137"/>
    </row>
    <row r="54" spans="2:18" ht="63" customHeight="1" x14ac:dyDescent="0.3">
      <c r="B54" s="608" t="s">
        <v>494</v>
      </c>
      <c r="C54" s="608"/>
      <c r="D54" s="608"/>
      <c r="E54" s="608"/>
      <c r="F54" s="608"/>
      <c r="G54" s="608"/>
      <c r="H54" s="608"/>
      <c r="I54" s="108"/>
      <c r="N54" s="137"/>
      <c r="O54" s="135"/>
      <c r="P54" s="137"/>
      <c r="Q54" s="137"/>
      <c r="R54" s="137"/>
    </row>
    <row r="55" spans="2:18" s="133" customFormat="1" ht="19.5" thickBot="1" x14ac:dyDescent="0.35">
      <c r="B55" s="699"/>
      <c r="C55" s="699"/>
      <c r="D55" s="699"/>
      <c r="E55" s="699"/>
      <c r="F55" s="699"/>
      <c r="G55" s="699"/>
      <c r="H55" s="699"/>
      <c r="I55" s="255"/>
      <c r="N55" s="134"/>
      <c r="O55" s="135"/>
      <c r="P55" s="134"/>
      <c r="Q55" s="134"/>
      <c r="R55" s="134"/>
    </row>
    <row r="56" spans="2:18" ht="63.75" customHeight="1" thickBot="1" x14ac:dyDescent="0.3">
      <c r="B56" s="129" t="s">
        <v>369</v>
      </c>
      <c r="C56" s="130" t="s">
        <v>380</v>
      </c>
      <c r="D56" s="130" t="s">
        <v>478</v>
      </c>
      <c r="E56" s="130" t="s">
        <v>479</v>
      </c>
      <c r="F56" s="130" t="s">
        <v>480</v>
      </c>
      <c r="G56" s="130" t="s">
        <v>481</v>
      </c>
      <c r="H56" s="177" t="s">
        <v>482</v>
      </c>
      <c r="I56" s="108"/>
    </row>
    <row r="57" spans="2:18" ht="15.75" thickBot="1" x14ac:dyDescent="0.3">
      <c r="B57" s="125">
        <v>1</v>
      </c>
      <c r="C57" s="126">
        <v>2</v>
      </c>
      <c r="D57" s="126">
        <v>3</v>
      </c>
      <c r="E57" s="126">
        <v>4</v>
      </c>
      <c r="F57" s="126">
        <v>5</v>
      </c>
      <c r="G57" s="126">
        <v>6</v>
      </c>
      <c r="H57" s="257">
        <v>7</v>
      </c>
      <c r="I57" s="108"/>
      <c r="L57" t="s">
        <v>495</v>
      </c>
    </row>
    <row r="58" spans="2:18" ht="30.75" thickBot="1" x14ac:dyDescent="0.3">
      <c r="B58" s="258">
        <v>1</v>
      </c>
      <c r="C58" s="259" t="s">
        <v>496</v>
      </c>
      <c r="D58" s="261"/>
      <c r="E58" s="261"/>
      <c r="F58" s="261"/>
      <c r="G58" s="261"/>
      <c r="H58" s="277"/>
      <c r="I58" s="108"/>
    </row>
    <row r="59" spans="2:18" ht="15.75" thickBot="1" x14ac:dyDescent="0.3">
      <c r="B59" s="697" t="s">
        <v>374</v>
      </c>
      <c r="C59" s="698"/>
      <c r="D59" s="266">
        <f>D58</f>
        <v>0</v>
      </c>
      <c r="E59" s="266">
        <f t="shared" ref="E59:H59" si="1">E58</f>
        <v>0</v>
      </c>
      <c r="F59" s="266">
        <f t="shared" si="1"/>
        <v>0</v>
      </c>
      <c r="G59" s="266">
        <f t="shared" si="1"/>
        <v>0</v>
      </c>
      <c r="H59" s="266">
        <f t="shared" si="1"/>
        <v>0</v>
      </c>
      <c r="I59" s="108"/>
    </row>
    <row r="60" spans="2:18" ht="15" x14ac:dyDescent="0.25">
      <c r="B60" s="108"/>
      <c r="C60" s="108"/>
      <c r="D60" s="108"/>
      <c r="E60" s="124"/>
      <c r="F60" s="108"/>
      <c r="G60" s="108"/>
      <c r="H60" s="108"/>
      <c r="I60" s="108"/>
    </row>
    <row r="61" spans="2:18" ht="15" x14ac:dyDescent="0.25">
      <c r="B61" s="108"/>
      <c r="C61" s="108" t="s">
        <v>497</v>
      </c>
      <c r="D61" s="278">
        <f>H43+D16+D13+D27</f>
        <v>213724364.69999999</v>
      </c>
      <c r="E61" s="124"/>
      <c r="F61" s="124"/>
      <c r="G61" s="108"/>
      <c r="H61" s="108"/>
      <c r="I61" s="108"/>
    </row>
    <row r="62" spans="2:18" ht="15" x14ac:dyDescent="0.25">
      <c r="B62" s="108"/>
      <c r="C62" s="108"/>
      <c r="D62" s="108"/>
      <c r="E62" s="108"/>
      <c r="F62" s="108"/>
      <c r="G62" s="108"/>
      <c r="H62" s="108"/>
      <c r="I62" s="108"/>
    </row>
    <row r="63" spans="2:18" ht="15" x14ac:dyDescent="0.25">
      <c r="B63" s="108" t="s">
        <v>464</v>
      </c>
      <c r="C63" s="108" t="s">
        <v>498</v>
      </c>
      <c r="D63" s="108"/>
      <c r="E63" s="108"/>
      <c r="F63" s="108" t="s">
        <v>499</v>
      </c>
      <c r="G63" s="108"/>
      <c r="H63" s="108"/>
      <c r="I63" s="108"/>
    </row>
    <row r="64" spans="2:18" ht="15" x14ac:dyDescent="0.25">
      <c r="B64" s="700" t="s">
        <v>500</v>
      </c>
      <c r="C64" s="700"/>
      <c r="D64" s="700"/>
      <c r="E64" s="700"/>
      <c r="F64" s="700"/>
      <c r="G64" s="700"/>
      <c r="H64" s="108"/>
      <c r="I64" s="108"/>
    </row>
    <row r="71" spans="5:6" x14ac:dyDescent="0.2">
      <c r="F71" s="250"/>
    </row>
    <row r="73" spans="5:6" x14ac:dyDescent="0.2">
      <c r="E73" s="250"/>
    </row>
  </sheetData>
  <mergeCells count="29">
    <mergeCell ref="B51:H51"/>
    <mergeCell ref="B54:H54"/>
    <mergeCell ref="B55:H55"/>
    <mergeCell ref="B59:C59"/>
    <mergeCell ref="B64:G64"/>
    <mergeCell ref="B50:H50"/>
    <mergeCell ref="B19:H19"/>
    <mergeCell ref="B22:H22"/>
    <mergeCell ref="B23:H23"/>
    <mergeCell ref="B26:H26"/>
    <mergeCell ref="B28:G28"/>
    <mergeCell ref="B35:C35"/>
    <mergeCell ref="B37:H37"/>
    <mergeCell ref="B43:C43"/>
    <mergeCell ref="B44:I44"/>
    <mergeCell ref="B45:H45"/>
    <mergeCell ref="B47:H47"/>
    <mergeCell ref="B18:H18"/>
    <mergeCell ref="G1:I1"/>
    <mergeCell ref="G2:I2"/>
    <mergeCell ref="G3:I3"/>
    <mergeCell ref="A5:I5"/>
    <mergeCell ref="B6:I6"/>
    <mergeCell ref="B7:H7"/>
    <mergeCell ref="B11:H11"/>
    <mergeCell ref="B12:H12"/>
    <mergeCell ref="A13:C13"/>
    <mergeCell ref="B14:H14"/>
    <mergeCell ref="B15:H15"/>
  </mergeCells>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стр.1_4 </vt:lpstr>
      <vt:lpstr>стр.5_6</vt:lpstr>
      <vt:lpstr>прил </vt:lpstr>
      <vt:lpstr>прилл</vt:lpstr>
      <vt:lpstr>'стр.1_4 '!Заголовки_для_печати</vt:lpstr>
      <vt:lpstr>стр.5_6!Заголовки_для_печати</vt:lpstr>
      <vt:lpstr>'стр.1_4 '!Область_печати</vt:lpstr>
      <vt:lpstr>стр.5_6!Область_печати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Губернская Екатерина Геннадьевна</dc:creator>
  <cp:lastModifiedBy>ЗамДирАХР</cp:lastModifiedBy>
  <cp:lastPrinted>2023-05-24T08:31:42Z</cp:lastPrinted>
  <dcterms:created xsi:type="dcterms:W3CDTF">2019-11-29T15:48:31Z</dcterms:created>
  <dcterms:modified xsi:type="dcterms:W3CDTF">2023-10-17T13:11:09Z</dcterms:modified>
</cp:coreProperties>
</file>